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omments298.xml" ContentType="application/vnd.openxmlformats-officedocument.spreadsheetml.comments+xml"/>
  <Override PartName="/xl/comments299.xml" ContentType="application/vnd.openxmlformats-officedocument.spreadsheetml.comments+xml"/>
  <Override PartName="/xl/comments300.xml" ContentType="application/vnd.openxmlformats-officedocument.spreadsheetml.comments+xml"/>
  <Override PartName="/xl/comments301.xml" ContentType="application/vnd.openxmlformats-officedocument.spreadsheetml.comments+xml"/>
  <Override PartName="/xl/comments302.xml" ContentType="application/vnd.openxmlformats-officedocument.spreadsheetml.comments+xml"/>
  <Override PartName="/xl/comments303.xml" ContentType="application/vnd.openxmlformats-officedocument.spreadsheetml.comments+xml"/>
  <Override PartName="/xl/comments304.xml" ContentType="application/vnd.openxmlformats-officedocument.spreadsheetml.comments+xml"/>
  <Override PartName="/xl/comments305.xml" ContentType="application/vnd.openxmlformats-officedocument.spreadsheetml.comments+xml"/>
  <Override PartName="/xl/comments306.xml" ContentType="application/vnd.openxmlformats-officedocument.spreadsheetml.comments+xml"/>
  <Override PartName="/xl/comments307.xml" ContentType="application/vnd.openxmlformats-officedocument.spreadsheetml.comments+xml"/>
  <Override PartName="/xl/comments308.xml" ContentType="application/vnd.openxmlformats-officedocument.spreadsheetml.comments+xml"/>
  <Override PartName="/xl/comments309.xml" ContentType="application/vnd.openxmlformats-officedocument.spreadsheetml.comments+xml"/>
  <Override PartName="/xl/comments310.xml" ContentType="application/vnd.openxmlformats-officedocument.spreadsheetml.comments+xml"/>
  <Override PartName="/xl/comments311.xml" ContentType="application/vnd.openxmlformats-officedocument.spreadsheetml.comments+xml"/>
  <Override PartName="/xl/comments312.xml" ContentType="application/vnd.openxmlformats-officedocument.spreadsheetml.comments+xml"/>
  <Override PartName="/xl/comments3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20" windowWidth="2676" windowHeight="1116"/>
  </bookViews>
  <sheets>
    <sheet name="20171128" sheetId="362" r:id="rId1"/>
    <sheet name="20171127" sheetId="361" r:id="rId2"/>
    <sheet name="20171124" sheetId="360" r:id="rId3"/>
    <sheet name="20171123" sheetId="359" r:id="rId4"/>
    <sheet name="20171122" sheetId="358" r:id="rId5"/>
    <sheet name="20171121" sheetId="357" r:id="rId6"/>
    <sheet name="20171120" sheetId="356" r:id="rId7"/>
    <sheet name="20171117" sheetId="355" r:id="rId8"/>
    <sheet name="20171116" sheetId="354" r:id="rId9"/>
    <sheet name="20171115" sheetId="353" r:id="rId10"/>
    <sheet name="20171114" sheetId="352" r:id="rId11"/>
    <sheet name="20171113" sheetId="351" r:id="rId12"/>
    <sheet name="20171110" sheetId="350" r:id="rId13"/>
    <sheet name="20171109" sheetId="349" r:id="rId14"/>
    <sheet name="20171108" sheetId="348" r:id="rId15"/>
    <sheet name="20171107" sheetId="347" r:id="rId16"/>
    <sheet name="20171106" sheetId="346" r:id="rId17"/>
    <sheet name="20171103" sheetId="345" r:id="rId18"/>
    <sheet name="20171102" sheetId="344" r:id="rId19"/>
    <sheet name="20171101" sheetId="343" r:id="rId20"/>
    <sheet name="20171031" sheetId="342" r:id="rId21"/>
    <sheet name="20171030" sheetId="341" r:id="rId22"/>
    <sheet name="20171027" sheetId="340" r:id="rId23"/>
    <sheet name="20171026" sheetId="339" r:id="rId24"/>
    <sheet name="20171025" sheetId="338" r:id="rId25"/>
    <sheet name="20171024" sheetId="337" r:id="rId26"/>
    <sheet name="20171023" sheetId="336" r:id="rId27"/>
    <sheet name="20171020" sheetId="335" r:id="rId28"/>
    <sheet name="20171019" sheetId="334" r:id="rId29"/>
    <sheet name="20171018" sheetId="332" r:id="rId30"/>
    <sheet name="20171017" sheetId="331" r:id="rId31"/>
    <sheet name="20171016" sheetId="330" r:id="rId32"/>
    <sheet name="20171013" sheetId="329" r:id="rId33"/>
    <sheet name="20171012" sheetId="328" r:id="rId34"/>
    <sheet name="20171011" sheetId="327" r:id="rId35"/>
    <sheet name="20171010" sheetId="326" r:id="rId36"/>
    <sheet name="20171009" sheetId="325" r:id="rId37"/>
    <sheet name="20171006" sheetId="324" r:id="rId38"/>
    <sheet name="20171005" sheetId="323" r:id="rId39"/>
    <sheet name="20171004" sheetId="322" r:id="rId40"/>
    <sheet name="20171003" sheetId="321" r:id="rId41"/>
    <sheet name="20171002" sheetId="320" r:id="rId42"/>
    <sheet name="20170929" sheetId="319" r:id="rId43"/>
    <sheet name="20170928" sheetId="318" r:id="rId44"/>
    <sheet name="20170927" sheetId="317" r:id="rId45"/>
    <sheet name="20170926" sheetId="316" r:id="rId46"/>
    <sheet name="20170925" sheetId="315" r:id="rId47"/>
    <sheet name="20170922" sheetId="314" r:id="rId48"/>
    <sheet name="20170921" sheetId="313" r:id="rId49"/>
    <sheet name="20170920" sheetId="312" r:id="rId50"/>
    <sheet name="20170919" sheetId="311" r:id="rId51"/>
    <sheet name="20170918" sheetId="310" r:id="rId52"/>
    <sheet name="20170915" sheetId="309" r:id="rId53"/>
    <sheet name="20170914" sheetId="308" r:id="rId54"/>
    <sheet name="20170913" sheetId="307" r:id="rId55"/>
    <sheet name="20170912" sheetId="306" r:id="rId56"/>
    <sheet name="20170911" sheetId="305" r:id="rId57"/>
    <sheet name="20170908" sheetId="304" r:id="rId58"/>
    <sheet name="20170907" sheetId="303" r:id="rId59"/>
    <sheet name="20170906" sheetId="302" r:id="rId60"/>
    <sheet name="20170905" sheetId="301" r:id="rId61"/>
    <sheet name="20170904" sheetId="300" r:id="rId62"/>
    <sheet name="20170901" sheetId="299" r:id="rId63"/>
    <sheet name="20170831" sheetId="298" r:id="rId64"/>
    <sheet name="20170830" sheetId="297" r:id="rId65"/>
    <sheet name="20170829" sheetId="296" r:id="rId66"/>
    <sheet name="20170828" sheetId="295" r:id="rId67"/>
    <sheet name="20170825" sheetId="294" r:id="rId68"/>
    <sheet name="20170824" sheetId="293" r:id="rId69"/>
    <sheet name="20170823" sheetId="292" r:id="rId70"/>
    <sheet name="20170822" sheetId="291" r:id="rId71"/>
    <sheet name="20170821" sheetId="290" r:id="rId72"/>
    <sheet name="20170818" sheetId="289" r:id="rId73"/>
    <sheet name="20170817" sheetId="288" r:id="rId74"/>
    <sheet name="20170816" sheetId="287" r:id="rId75"/>
    <sheet name="20170815" sheetId="286" r:id="rId76"/>
    <sheet name="20170814" sheetId="285" r:id="rId77"/>
    <sheet name="20170811" sheetId="284" r:id="rId78"/>
    <sheet name="20170810" sheetId="283" r:id="rId79"/>
    <sheet name="20170809" sheetId="282" r:id="rId80"/>
    <sheet name="20170808" sheetId="281" r:id="rId81"/>
    <sheet name="20170807" sheetId="280" r:id="rId82"/>
    <sheet name="20170804" sheetId="279" r:id="rId83"/>
    <sheet name="20170803" sheetId="278" r:id="rId84"/>
    <sheet name="20170802" sheetId="277" r:id="rId85"/>
    <sheet name="20170801" sheetId="276" r:id="rId86"/>
    <sheet name="20170731" sheetId="275" r:id="rId87"/>
    <sheet name="20170728" sheetId="274" r:id="rId88"/>
    <sheet name="20170727" sheetId="273" r:id="rId89"/>
    <sheet name="20170726" sheetId="272" r:id="rId90"/>
    <sheet name="20170725" sheetId="271" r:id="rId91"/>
    <sheet name="20170724" sheetId="270" r:id="rId92"/>
    <sheet name="20170721" sheetId="269" r:id="rId93"/>
    <sheet name="20170720" sheetId="268" r:id="rId94"/>
    <sheet name="20170719" sheetId="267" r:id="rId95"/>
    <sheet name="20170718" sheetId="266" r:id="rId96"/>
    <sheet name="20170717" sheetId="265" r:id="rId97"/>
    <sheet name="20170714" sheetId="264" r:id="rId98"/>
    <sheet name="20170713" sheetId="263" r:id="rId99"/>
    <sheet name="20170712" sheetId="262" r:id="rId100"/>
    <sheet name="20170711" sheetId="261" r:id="rId101"/>
    <sheet name="20170710" sheetId="260" r:id="rId102"/>
    <sheet name="20170707" sheetId="259" r:id="rId103"/>
    <sheet name="20170706" sheetId="258" r:id="rId104"/>
    <sheet name="20170705" sheetId="257" r:id="rId105"/>
    <sheet name="20170704" sheetId="256" r:id="rId106"/>
    <sheet name="20170703" sheetId="255" r:id="rId107"/>
    <sheet name="20170630" sheetId="254" r:id="rId108"/>
    <sheet name="20170629" sheetId="253" r:id="rId109"/>
    <sheet name="20170628" sheetId="252" r:id="rId110"/>
    <sheet name="20170627" sheetId="251" r:id="rId111"/>
    <sheet name="20170626" sheetId="250" r:id="rId112"/>
    <sheet name="20170623" sheetId="249" r:id="rId113"/>
    <sheet name="20170622" sheetId="248" r:id="rId114"/>
    <sheet name="20170621" sheetId="247" r:id="rId115"/>
    <sheet name="20170620" sheetId="246" r:id="rId116"/>
    <sheet name="20170619" sheetId="245" r:id="rId117"/>
    <sheet name="20170616" sheetId="244" r:id="rId118"/>
    <sheet name="20170615" sheetId="243" r:id="rId119"/>
    <sheet name="20170614" sheetId="242" r:id="rId120"/>
    <sheet name="20170613" sheetId="241" r:id="rId121"/>
    <sheet name="20170612" sheetId="240" r:id="rId122"/>
    <sheet name="20170609" sheetId="239" r:id="rId123"/>
    <sheet name="20170608" sheetId="238" r:id="rId124"/>
    <sheet name="20170607" sheetId="237" r:id="rId125"/>
    <sheet name="20170606" sheetId="236" r:id="rId126"/>
    <sheet name="20170605" sheetId="235" r:id="rId127"/>
    <sheet name="20170602" sheetId="234" r:id="rId128"/>
    <sheet name="20170601" sheetId="233" r:id="rId129"/>
    <sheet name="20170531" sheetId="232" r:id="rId130"/>
    <sheet name="20170530" sheetId="231" r:id="rId131"/>
    <sheet name="20170529" sheetId="230" r:id="rId132"/>
    <sheet name="20170526" sheetId="229" r:id="rId133"/>
    <sheet name="20170525" sheetId="228" r:id="rId134"/>
    <sheet name="20170524" sheetId="227" r:id="rId135"/>
    <sheet name="20170523" sheetId="226" r:id="rId136"/>
    <sheet name="20170522" sheetId="225" r:id="rId137"/>
    <sheet name="20170519" sheetId="224" r:id="rId138"/>
    <sheet name="20170518" sheetId="223" r:id="rId139"/>
    <sheet name="20170517" sheetId="222" r:id="rId140"/>
    <sheet name="20170516" sheetId="221" r:id="rId141"/>
    <sheet name="20170515" sheetId="220" r:id="rId142"/>
    <sheet name="20170512" sheetId="219" r:id="rId143"/>
    <sheet name="20170511" sheetId="218" r:id="rId144"/>
    <sheet name="20170510" sheetId="217" r:id="rId145"/>
    <sheet name="20170509" sheetId="216" r:id="rId146"/>
    <sheet name="20170508" sheetId="215" r:id="rId147"/>
    <sheet name="20170505" sheetId="214" r:id="rId148"/>
    <sheet name="20170504" sheetId="213" r:id="rId149"/>
    <sheet name="20170503" sheetId="212" r:id="rId150"/>
    <sheet name="20170502" sheetId="211" r:id="rId151"/>
    <sheet name="20170501" sheetId="210" r:id="rId152"/>
    <sheet name="20170428" sheetId="209" r:id="rId153"/>
    <sheet name="20170427" sheetId="208" r:id="rId154"/>
    <sheet name="20170426" sheetId="207" r:id="rId155"/>
    <sheet name="20170425" sheetId="206" r:id="rId156"/>
    <sheet name="20170424" sheetId="205" r:id="rId157"/>
    <sheet name="20170421" sheetId="204" r:id="rId158"/>
    <sheet name="20170420" sheetId="203" r:id="rId159"/>
    <sheet name="20170419" sheetId="202" r:id="rId160"/>
    <sheet name="20170418" sheetId="201" r:id="rId161"/>
    <sheet name="20170417" sheetId="200" r:id="rId162"/>
    <sheet name="20170414" sheetId="199" r:id="rId163"/>
    <sheet name="20170413" sheetId="198" r:id="rId164"/>
    <sheet name="20170412" sheetId="197" r:id="rId165"/>
    <sheet name="20170411" sheetId="196" r:id="rId166"/>
    <sheet name="20170410" sheetId="195" r:id="rId167"/>
    <sheet name="20170407" sheetId="194" r:id="rId168"/>
    <sheet name="20170406" sheetId="193" r:id="rId169"/>
    <sheet name="20170405" sheetId="192" r:id="rId170"/>
    <sheet name="20170404" sheetId="191" r:id="rId171"/>
    <sheet name="20170403" sheetId="190" r:id="rId172"/>
    <sheet name="20170331" sheetId="189" r:id="rId173"/>
    <sheet name="20170330" sheetId="188" r:id="rId174"/>
    <sheet name="20170329" sheetId="187" r:id="rId175"/>
    <sheet name="20170328" sheetId="186" r:id="rId176"/>
    <sheet name="20170327" sheetId="185" r:id="rId177"/>
    <sheet name="20170324" sheetId="184" r:id="rId178"/>
    <sheet name="20170323" sheetId="183" r:id="rId179"/>
    <sheet name="20170322" sheetId="182" r:id="rId180"/>
    <sheet name="20170321" sheetId="181" r:id="rId181"/>
    <sheet name="20170320" sheetId="180" r:id="rId182"/>
    <sheet name="20170317" sheetId="179" r:id="rId183"/>
    <sheet name="20170316" sheetId="178" r:id="rId184"/>
    <sheet name="20170315" sheetId="177" r:id="rId185"/>
    <sheet name="20170314" sheetId="176" r:id="rId186"/>
    <sheet name="20170313" sheetId="175" r:id="rId187"/>
    <sheet name="20170310" sheetId="174" r:id="rId188"/>
    <sheet name="20170309" sheetId="173" r:id="rId189"/>
    <sheet name="20170308" sheetId="170" r:id="rId190"/>
    <sheet name="20170307" sheetId="169" r:id="rId191"/>
    <sheet name="20170306" sheetId="168" r:id="rId192"/>
    <sheet name="20170303" sheetId="167" r:id="rId193"/>
    <sheet name="20170302" sheetId="166" r:id="rId194"/>
    <sheet name="20170301" sheetId="165" r:id="rId195"/>
    <sheet name="20170228" sheetId="164" r:id="rId196"/>
    <sheet name="20170227" sheetId="163" r:id="rId197"/>
    <sheet name="20170224" sheetId="162" r:id="rId198"/>
    <sheet name="20170223" sheetId="161" r:id="rId199"/>
    <sheet name="20170222" sheetId="160" r:id="rId200"/>
    <sheet name="20170221" sheetId="159" r:id="rId201"/>
    <sheet name="20170220" sheetId="158" r:id="rId202"/>
    <sheet name="20170217" sheetId="157" r:id="rId203"/>
    <sheet name="20170216" sheetId="156" r:id="rId204"/>
    <sheet name="20170215" sheetId="155" r:id="rId205"/>
    <sheet name="20170214" sheetId="154" r:id="rId206"/>
    <sheet name="20170213" sheetId="153" r:id="rId207"/>
    <sheet name="20170210" sheetId="152" r:id="rId208"/>
    <sheet name="20170209" sheetId="151" r:id="rId209"/>
    <sheet name="20170208" sheetId="150" r:id="rId210"/>
    <sheet name="20170207" sheetId="149" r:id="rId211"/>
    <sheet name="20170206" sheetId="148" r:id="rId212"/>
    <sheet name="20170203" sheetId="147" r:id="rId213"/>
    <sheet name="20170126" sheetId="146" r:id="rId214"/>
    <sheet name="20170125" sheetId="145" r:id="rId215"/>
    <sheet name="20170124" sheetId="144" r:id="rId216"/>
    <sheet name="20170123" sheetId="143" r:id="rId217"/>
    <sheet name="20170120" sheetId="142" r:id="rId218"/>
    <sheet name="20170119" sheetId="141" r:id="rId219"/>
    <sheet name="20170118" sheetId="140" r:id="rId220"/>
    <sheet name="20170117" sheetId="139" r:id="rId221"/>
    <sheet name="20170116" sheetId="138" r:id="rId222"/>
    <sheet name="20170113" sheetId="137" r:id="rId223"/>
    <sheet name="20170112" sheetId="136" r:id="rId224"/>
    <sheet name="20170111" sheetId="135" r:id="rId225"/>
    <sheet name="20170110" sheetId="134" r:id="rId226"/>
    <sheet name="20170109" sheetId="133" r:id="rId227"/>
    <sheet name="20170106" sheetId="132" r:id="rId228"/>
    <sheet name="20170105" sheetId="131" r:id="rId229"/>
    <sheet name="20170104" sheetId="130" r:id="rId230"/>
    <sheet name="20170103" sheetId="129" r:id="rId231"/>
    <sheet name="20161230" sheetId="128" r:id="rId232"/>
    <sheet name="20161229" sheetId="127" r:id="rId233"/>
    <sheet name="20161228" sheetId="126" r:id="rId234"/>
    <sheet name="20161227" sheetId="125" r:id="rId235"/>
    <sheet name="20161226" sheetId="124" r:id="rId236"/>
    <sheet name="20161223" sheetId="123" r:id="rId237"/>
    <sheet name="20161222" sheetId="122" r:id="rId238"/>
    <sheet name="20161221" sheetId="121" r:id="rId239"/>
    <sheet name="20161220" sheetId="120" r:id="rId240"/>
    <sheet name="20161219" sheetId="119" r:id="rId241"/>
    <sheet name="20161216" sheetId="118" r:id="rId242"/>
    <sheet name="20161215" sheetId="117" r:id="rId243"/>
    <sheet name="20161214" sheetId="116" r:id="rId244"/>
    <sheet name="20161213" sheetId="115" r:id="rId245"/>
    <sheet name="20161212" sheetId="114" r:id="rId246"/>
    <sheet name="20161209" sheetId="113" r:id="rId247"/>
    <sheet name="20161208" sheetId="112" r:id="rId248"/>
    <sheet name="20161207" sheetId="111" r:id="rId249"/>
    <sheet name="20161206" sheetId="110" r:id="rId250"/>
    <sheet name="20161205" sheetId="109" r:id="rId251"/>
    <sheet name="20161202" sheetId="108" r:id="rId252"/>
    <sheet name="20161201" sheetId="107" r:id="rId253"/>
    <sheet name="20161130" sheetId="106" r:id="rId254"/>
    <sheet name="20161129" sheetId="105" r:id="rId255"/>
    <sheet name="20161128" sheetId="104" r:id="rId256"/>
    <sheet name="20161125" sheetId="103" r:id="rId257"/>
    <sheet name="20161124" sheetId="102" r:id="rId258"/>
    <sheet name="20161123" sheetId="101" r:id="rId259"/>
    <sheet name="20161122" sheetId="100" r:id="rId260"/>
    <sheet name="20161121" sheetId="99" r:id="rId261"/>
    <sheet name="20161118" sheetId="98" r:id="rId262"/>
    <sheet name="20161117" sheetId="97" r:id="rId263"/>
    <sheet name="20161116" sheetId="96" r:id="rId264"/>
    <sheet name="20161115" sheetId="95" r:id="rId265"/>
    <sheet name="20161114" sheetId="94" r:id="rId266"/>
    <sheet name="20161111" sheetId="93" r:id="rId267"/>
    <sheet name="20161110" sheetId="92" r:id="rId268"/>
    <sheet name="20161109" sheetId="91" r:id="rId269"/>
    <sheet name="20161108" sheetId="90" r:id="rId270"/>
    <sheet name="20161107" sheetId="89" r:id="rId271"/>
    <sheet name="20161104" sheetId="88" r:id="rId272"/>
    <sheet name="20161103" sheetId="87" r:id="rId273"/>
    <sheet name="20161102" sheetId="86" r:id="rId274"/>
    <sheet name="20161101" sheetId="85" r:id="rId275"/>
    <sheet name="20161031" sheetId="84" r:id="rId276"/>
    <sheet name="20161028" sheetId="83" r:id="rId277"/>
    <sheet name="20161027" sheetId="82" r:id="rId278"/>
    <sheet name="20161026" sheetId="81" r:id="rId279"/>
    <sheet name="20161025" sheetId="80" r:id="rId280"/>
    <sheet name="20161024" sheetId="79" r:id="rId281"/>
    <sheet name="20161021" sheetId="78" r:id="rId282"/>
    <sheet name="20161020" sheetId="77" r:id="rId283"/>
    <sheet name="20161019" sheetId="76" r:id="rId284"/>
    <sheet name="20161018" sheetId="75" r:id="rId285"/>
    <sheet name="20161017" sheetId="74" r:id="rId286"/>
    <sheet name="20161014" sheetId="73" r:id="rId287"/>
    <sheet name="20161013" sheetId="72" r:id="rId288"/>
    <sheet name="20160930" sheetId="71" r:id="rId289"/>
    <sheet name="20160929" sheetId="70" r:id="rId290"/>
    <sheet name="20160928" sheetId="69" r:id="rId291"/>
    <sheet name="20160927" sheetId="68" r:id="rId292"/>
    <sheet name="20160926" sheetId="67" r:id="rId293"/>
    <sheet name="20160923" sheetId="66" r:id="rId294"/>
    <sheet name="20160922" sheetId="65" r:id="rId295"/>
    <sheet name="20160921" sheetId="64" r:id="rId296"/>
    <sheet name="20160920" sheetId="63" r:id="rId297"/>
    <sheet name="20160919" sheetId="62" r:id="rId298"/>
    <sheet name="20160914" sheetId="61" r:id="rId299"/>
    <sheet name="20160913" sheetId="60" r:id="rId300"/>
    <sheet name="20160912" sheetId="59" r:id="rId301"/>
    <sheet name="20160909" sheetId="58" r:id="rId302"/>
    <sheet name="20160908" sheetId="57" r:id="rId303"/>
    <sheet name="20160907" sheetId="56" r:id="rId304"/>
    <sheet name="20160906" sheetId="55" r:id="rId305"/>
    <sheet name="20160905" sheetId="54" r:id="rId306"/>
    <sheet name="20160902" sheetId="53" r:id="rId307"/>
    <sheet name="20160901" sheetId="52" r:id="rId308"/>
    <sheet name="20160831" sheetId="51" r:id="rId309"/>
    <sheet name="20160830" sheetId="50" r:id="rId310"/>
    <sheet name="20160829" sheetId="49" r:id="rId311"/>
    <sheet name="20160826" sheetId="48" r:id="rId312"/>
    <sheet name="20160825" sheetId="47" r:id="rId313"/>
    <sheet name="20160824" sheetId="45" r:id="rId314"/>
    <sheet name="20160823" sheetId="44" r:id="rId315"/>
    <sheet name="20160819" sheetId="43" r:id="rId316"/>
    <sheet name="20160818" sheetId="42" r:id="rId317"/>
    <sheet name="20160817" sheetId="41" r:id="rId318"/>
    <sheet name="20160816" sheetId="40" r:id="rId319"/>
    <sheet name="20160815" sheetId="38" r:id="rId320"/>
    <sheet name="20160812" sheetId="37" r:id="rId321"/>
    <sheet name="20160811" sheetId="36" r:id="rId322"/>
    <sheet name="20160810" sheetId="35" r:id="rId323"/>
    <sheet name="20160809" sheetId="34" r:id="rId324"/>
    <sheet name="20160808" sheetId="33" r:id="rId325"/>
    <sheet name="20160805" sheetId="32" r:id="rId326"/>
    <sheet name="20160804" sheetId="31" r:id="rId327"/>
    <sheet name="20160803" sheetId="30" r:id="rId328"/>
    <sheet name="20160802" sheetId="29" r:id="rId329"/>
    <sheet name="20160801" sheetId="28" r:id="rId330"/>
    <sheet name="20160729" sheetId="27" r:id="rId331"/>
    <sheet name="20160728" sheetId="26" r:id="rId332"/>
    <sheet name="20160727" sheetId="25" r:id="rId333"/>
    <sheet name="20160726" sheetId="24" r:id="rId334"/>
    <sheet name="20160725" sheetId="23" r:id="rId335"/>
    <sheet name="20160722" sheetId="22" r:id="rId336"/>
    <sheet name="20160721" sheetId="21" r:id="rId337"/>
    <sheet name="20160720" sheetId="20" r:id="rId338"/>
    <sheet name="20160719" sheetId="19" r:id="rId339"/>
    <sheet name="20160718" sheetId="18" r:id="rId340"/>
    <sheet name="20160715" sheetId="17" r:id="rId341"/>
    <sheet name="20160714" sheetId="16" r:id="rId342"/>
    <sheet name="20160713" sheetId="15" r:id="rId343"/>
    <sheet name="20160712" sheetId="14" r:id="rId344"/>
    <sheet name="20160711" sheetId="13" r:id="rId345"/>
    <sheet name="20160708" sheetId="12" r:id="rId346"/>
    <sheet name="20160707" sheetId="11" r:id="rId347"/>
    <sheet name="20160706" sheetId="10" r:id="rId348"/>
    <sheet name="20160705" sheetId="9" r:id="rId349"/>
    <sheet name="20160704" sheetId="8" r:id="rId350"/>
    <sheet name="20160701" sheetId="7" r:id="rId351"/>
    <sheet name="20160630" sheetId="5" r:id="rId352"/>
    <sheet name="20160629" sheetId="4" r:id="rId353"/>
    <sheet name="20160628" sheetId="1" r:id="rId354"/>
  </sheets>
  <calcPr calcId="145621"/>
</workbook>
</file>

<file path=xl/calcChain.xml><?xml version="1.0" encoding="utf-8"?>
<calcChain xmlns="http://schemas.openxmlformats.org/spreadsheetml/2006/main">
  <c r="E10" i="362" l="1"/>
  <c r="B13" i="362"/>
  <c r="B11" i="362"/>
  <c r="B48" i="362"/>
  <c r="B37" i="362"/>
  <c r="H34" i="362"/>
  <c r="H33" i="362"/>
  <c r="B28" i="362"/>
  <c r="B26" i="362"/>
  <c r="I25" i="362"/>
  <c r="B25" i="362"/>
  <c r="I19" i="362"/>
  <c r="I15" i="362"/>
  <c r="I11" i="362"/>
  <c r="I10" i="362"/>
  <c r="H35" i="362" l="1"/>
  <c r="B48" i="361"/>
  <c r="H34" i="361" s="1"/>
  <c r="B37" i="361"/>
  <c r="H33" i="361"/>
  <c r="B28" i="361"/>
  <c r="B26" i="361"/>
  <c r="I25" i="361"/>
  <c r="B25" i="361"/>
  <c r="I19" i="361"/>
  <c r="I15" i="361"/>
  <c r="I11" i="361"/>
  <c r="I10" i="361"/>
  <c r="H35" i="361" l="1"/>
  <c r="B48" i="360"/>
  <c r="H34" i="360" s="1"/>
  <c r="B37" i="360"/>
  <c r="H33" i="360"/>
  <c r="B28" i="360"/>
  <c r="B26" i="360"/>
  <c r="I25" i="360"/>
  <c r="B25" i="360"/>
  <c r="I19" i="360"/>
  <c r="I15" i="360"/>
  <c r="I11" i="360"/>
  <c r="I10" i="360"/>
  <c r="H35" i="360" l="1"/>
  <c r="B48" i="359"/>
  <c r="H34" i="359" s="1"/>
  <c r="B37" i="359"/>
  <c r="H33" i="359"/>
  <c r="B28" i="359"/>
  <c r="B26" i="359"/>
  <c r="I25" i="359"/>
  <c r="B25" i="359"/>
  <c r="I19" i="359"/>
  <c r="I15" i="359"/>
  <c r="I11" i="359"/>
  <c r="I10" i="359"/>
  <c r="H35" i="359" l="1"/>
  <c r="B48" i="358"/>
  <c r="H34" i="358" s="1"/>
  <c r="B37" i="358"/>
  <c r="H33" i="358"/>
  <c r="B28" i="358"/>
  <c r="B26" i="358"/>
  <c r="I25" i="358"/>
  <c r="B25" i="358"/>
  <c r="I19" i="358"/>
  <c r="I15" i="358"/>
  <c r="I11" i="358"/>
  <c r="I10" i="358"/>
  <c r="H35" i="358" l="1"/>
  <c r="B48" i="357"/>
  <c r="H34" i="357" s="1"/>
  <c r="B37" i="357"/>
  <c r="H33" i="357"/>
  <c r="B28" i="357"/>
  <c r="B26" i="357"/>
  <c r="I25" i="357"/>
  <c r="B25" i="357"/>
  <c r="I19" i="357"/>
  <c r="I15" i="357"/>
  <c r="I11" i="357"/>
  <c r="I10" i="357"/>
  <c r="H35" i="357" l="1"/>
  <c r="B48" i="356"/>
  <c r="H34" i="356" s="1"/>
  <c r="B37" i="356"/>
  <c r="H33" i="356"/>
  <c r="B28" i="356"/>
  <c r="B26" i="356"/>
  <c r="I25" i="356"/>
  <c r="B25" i="356"/>
  <c r="I19" i="356"/>
  <c r="I15" i="356"/>
  <c r="I11" i="356"/>
  <c r="I10" i="356"/>
  <c r="H35" i="356" l="1"/>
  <c r="B48" i="355"/>
  <c r="H34" i="355" s="1"/>
  <c r="B37" i="355"/>
  <c r="H33" i="355"/>
  <c r="B28" i="355"/>
  <c r="B26" i="355"/>
  <c r="I25" i="355"/>
  <c r="B25" i="355"/>
  <c r="I19" i="355"/>
  <c r="I15" i="355"/>
  <c r="I11" i="355"/>
  <c r="I10" i="355"/>
  <c r="H35" i="355" l="1"/>
  <c r="B48" i="354"/>
  <c r="H34" i="354" s="1"/>
  <c r="B37" i="354"/>
  <c r="H33" i="354"/>
  <c r="B28" i="354"/>
  <c r="B26" i="354"/>
  <c r="I25" i="354"/>
  <c r="B25" i="354"/>
  <c r="I19" i="354"/>
  <c r="I15" i="354"/>
  <c r="I11" i="354"/>
  <c r="I10" i="354"/>
  <c r="H35" i="354" l="1"/>
  <c r="B48" i="353"/>
  <c r="H34" i="353" s="1"/>
  <c r="B37" i="353"/>
  <c r="H33" i="353"/>
  <c r="B28" i="353"/>
  <c r="B26" i="353"/>
  <c r="I25" i="353"/>
  <c r="B25" i="353"/>
  <c r="I19" i="353"/>
  <c r="I15" i="353"/>
  <c r="I11" i="353"/>
  <c r="I10" i="353"/>
  <c r="H35" i="353" l="1"/>
  <c r="B48" i="352"/>
  <c r="H34" i="352" s="1"/>
  <c r="B37" i="352"/>
  <c r="H33" i="352"/>
  <c r="B28" i="352"/>
  <c r="B26" i="352"/>
  <c r="I25" i="352"/>
  <c r="B25" i="352"/>
  <c r="I19" i="352"/>
  <c r="I15" i="352"/>
  <c r="I11" i="352"/>
  <c r="I10" i="352"/>
  <c r="H35" i="352" l="1"/>
  <c r="B48" i="351"/>
  <c r="H34" i="351" s="1"/>
  <c r="B37" i="351"/>
  <c r="H33" i="351"/>
  <c r="B28" i="351"/>
  <c r="B26" i="351"/>
  <c r="I25" i="351"/>
  <c r="B25" i="351"/>
  <c r="I19" i="351"/>
  <c r="I15" i="351"/>
  <c r="I11" i="351"/>
  <c r="I10" i="351"/>
  <c r="H35" i="351" l="1"/>
  <c r="B48" i="350"/>
  <c r="H34" i="350" s="1"/>
  <c r="B37" i="350"/>
  <c r="H33" i="350"/>
  <c r="B28" i="350"/>
  <c r="B26" i="350"/>
  <c r="I25" i="350"/>
  <c r="B25" i="350"/>
  <c r="I19" i="350"/>
  <c r="I15" i="350"/>
  <c r="I11" i="350"/>
  <c r="I10" i="350"/>
  <c r="H35" i="350" l="1"/>
  <c r="I25" i="349"/>
  <c r="B48" i="349"/>
  <c r="H34" i="349" s="1"/>
  <c r="B37" i="349"/>
  <c r="H33" i="349"/>
  <c r="B28" i="349"/>
  <c r="B26" i="349"/>
  <c r="B25" i="349"/>
  <c r="I19" i="349"/>
  <c r="I15" i="349"/>
  <c r="I11" i="349"/>
  <c r="I10" i="349"/>
  <c r="H35" i="349" l="1"/>
  <c r="B48" i="348"/>
  <c r="H34" i="348" s="1"/>
  <c r="B37" i="348"/>
  <c r="H33" i="348"/>
  <c r="B28" i="348"/>
  <c r="B26" i="348"/>
  <c r="I25" i="348"/>
  <c r="B25" i="348"/>
  <c r="I19" i="348"/>
  <c r="I15" i="348"/>
  <c r="I11" i="348"/>
  <c r="I10" i="348"/>
  <c r="H35" i="348" l="1"/>
  <c r="B48" i="347"/>
  <c r="H34" i="347" s="1"/>
  <c r="B37" i="347"/>
  <c r="H33" i="347"/>
  <c r="B28" i="347"/>
  <c r="B26" i="347"/>
  <c r="I25" i="347"/>
  <c r="B25" i="347"/>
  <c r="I19" i="347"/>
  <c r="I15" i="347"/>
  <c r="I11" i="347"/>
  <c r="I10" i="347"/>
  <c r="H35" i="347" l="1"/>
  <c r="B48" i="346"/>
  <c r="H34" i="346" s="1"/>
  <c r="B37" i="346"/>
  <c r="H33" i="346"/>
  <c r="B28" i="346"/>
  <c r="B26" i="346"/>
  <c r="I25" i="346"/>
  <c r="B25" i="346"/>
  <c r="I19" i="346"/>
  <c r="I15" i="346"/>
  <c r="I11" i="346"/>
  <c r="I10" i="346"/>
  <c r="H35" i="346" l="1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H35" i="345" l="1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H35" i="344" l="1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H35" i="343" l="1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B11" i="346" l="1"/>
  <c r="E10" i="344"/>
  <c r="B27" i="164"/>
  <c r="B13" i="165"/>
  <c r="B11" i="347" l="1"/>
  <c r="E10" i="345"/>
  <c r="B27" i="165"/>
  <c r="B13" i="166"/>
  <c r="B11" i="348" l="1"/>
  <c r="E10" i="346"/>
  <c r="B27" i="166"/>
  <c r="B13" i="167"/>
  <c r="B11" i="349" l="1"/>
  <c r="E10" i="347"/>
  <c r="B27" i="167"/>
  <c r="B13" i="168"/>
  <c r="B11" i="350" l="1"/>
  <c r="E10" i="348"/>
  <c r="B27" i="168"/>
  <c r="B13" i="169"/>
  <c r="B11" i="351" l="1"/>
  <c r="E10" i="349"/>
  <c r="B27" i="169"/>
  <c r="B13" i="170"/>
  <c r="B11" i="352" l="1"/>
  <c r="E10" i="350"/>
  <c r="B13" i="173"/>
  <c r="B27" i="170"/>
  <c r="B11" i="353" l="1"/>
  <c r="E10" i="351"/>
  <c r="B13" i="174"/>
  <c r="B27" i="173"/>
  <c r="B11" i="354" l="1"/>
  <c r="E10" i="352"/>
  <c r="B27" i="174"/>
  <c r="B13" i="175"/>
  <c r="B11" i="355" l="1"/>
  <c r="E10" i="353"/>
  <c r="B27" i="175"/>
  <c r="B13" i="176"/>
  <c r="B11" i="356" l="1"/>
  <c r="E10" i="354"/>
  <c r="B27" i="176"/>
  <c r="B13" i="177"/>
  <c r="B11" i="357" l="1"/>
  <c r="E10" i="355"/>
  <c r="B27" i="177"/>
  <c r="B13" i="178"/>
  <c r="B11" i="358" l="1"/>
  <c r="E10" i="356"/>
  <c r="B27" i="178"/>
  <c r="B13" i="179"/>
  <c r="B11" i="359" l="1"/>
  <c r="E10" i="357"/>
  <c r="B27" i="179"/>
  <c r="B13" i="180"/>
  <c r="B11" i="360" l="1"/>
  <c r="E10" i="358"/>
  <c r="B27" i="180"/>
  <c r="B13" i="181"/>
  <c r="B11" i="361" l="1"/>
  <c r="E10" i="359"/>
  <c r="B27" i="181"/>
  <c r="B13" i="182"/>
  <c r="E10" i="360" l="1"/>
  <c r="B27" i="182"/>
  <c r="B13" i="183"/>
  <c r="E10" i="361" l="1"/>
  <c r="B27" i="183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4" l="1"/>
  <c r="B13" i="345"/>
  <c r="B27" i="345" l="1"/>
  <c r="B13" i="346"/>
  <c r="B27" i="346" l="1"/>
  <c r="B13" i="347"/>
  <c r="B27" i="347" l="1"/>
  <c r="B13" i="348"/>
  <c r="B27" i="348" l="1"/>
  <c r="B13" i="349"/>
  <c r="B27" i="349" l="1"/>
  <c r="B13" i="350"/>
  <c r="B27" i="350" l="1"/>
  <c r="B13" i="351"/>
  <c r="B27" i="351" l="1"/>
  <c r="B13" i="352"/>
  <c r="B27" i="352" l="1"/>
  <c r="B13" i="353"/>
  <c r="B27" i="353" l="1"/>
  <c r="B13" i="354"/>
  <c r="B27" i="354" l="1"/>
  <c r="B13" i="355"/>
  <c r="B27" i="355" l="1"/>
  <c r="B13" i="356"/>
  <c r="B27" i="356" l="1"/>
  <c r="B13" i="357"/>
  <c r="B27" i="357" l="1"/>
  <c r="B13" i="358"/>
  <c r="B27" i="358" l="1"/>
  <c r="B13" i="359"/>
  <c r="B27" i="359" l="1"/>
  <c r="B13" i="360"/>
  <c r="B27" i="362" s="1"/>
  <c r="B27" i="360" l="1"/>
  <c r="B13" i="361"/>
  <c r="B27" i="361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3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3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04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05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06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0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08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09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0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11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12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13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<sst xmlns="http://schemas.openxmlformats.org/spreadsheetml/2006/main" count="24972" uniqueCount="371">
  <si>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</si>
  <si>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</si>
  <si>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</si>
  <si>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</si>
  <si>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</si>
  <si>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</si>
  <si>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</si>
  <si>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</si>
  <si>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</si>
  <si>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</si>
  <si>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</si>
  <si>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</si>
  <si>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</si>
  <si>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</si>
  <si>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</si>
  <si>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</si>
  <si>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</si>
  <si>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</si>
  <si>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</si>
  <si>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</si>
  <si>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</si>
  <si>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</si>
  <si>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</si>
  <si>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</si>
  <si>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</si>
  <si>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</si>
  <si>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</si>
  <si>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</si>
  <si>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</si>
  <si>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</si>
  <si>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</si>
  <si>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</si>
  <si>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</si>
  <si>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</si>
  <si>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</si>
  <si>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</si>
  <si>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</si>
  <si>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</si>
  <si>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</si>
  <si>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</si>
  <si>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</si>
  <si>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</si>
  <si>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</si>
  <si>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</si>
  <si>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</si>
  <si>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</si>
  <si>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</si>
  <si>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</si>
  <si>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</si>
  <si>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</si>
  <si>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</si>
  <si>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</si>
  <si>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</si>
  <si>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</si>
  <si>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</si>
  <si>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</si>
  <si>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</si>
  <si>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</si>
  <si>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</si>
  <si>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</si>
  <si>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</si>
  <si>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</si>
  <si>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</si>
  <si>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</si>
  <si>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</si>
  <si>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</si>
  <si>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</si>
  <si>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</si>
  <si>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</si>
  <si>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</si>
  <si>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</si>
  <si>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</si>
  <si>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</si>
  <si>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</si>
  <si>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</si>
  <si>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</si>
  <si>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</si>
  <si>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</si>
  <si>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</si>
  <si>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</si>
  <si>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</si>
  <si>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</si>
  <si>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</si>
  <si>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</si>
  <si>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</si>
  <si>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</si>
  <si>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</si>
  <si>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</si>
  <si>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</si>
  <si>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</si>
  <si>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</si>
  <si>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</si>
  <si>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</si>
  <si>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</si>
  <si>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</si>
  <si>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</si>
  <si>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</si>
  <si>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</si>
  <si>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</si>
  <si>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</si>
  <si>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</si>
  <si>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</si>
  <si>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</si>
  <si>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</si>
  <si>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</si>
  <si>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</si>
  <si>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</si>
  <si>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</si>
  <si>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</si>
  <si>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</si>
  <si>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</si>
  <si>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</si>
  <si>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</si>
  <si>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</si>
  <si>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</si>
  <si>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</si>
  <si>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</si>
  <si>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</si>
  <si>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</si>
  <si>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</si>
  <si>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</si>
  <si>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</si>
  <si>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</si>
  <si>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</si>
  <si>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</si>
  <si>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</si>
  <si>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</si>
  <si>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</si>
  <si>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</si>
  <si>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</si>
  <si>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</si>
  <si>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</si>
  <si>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</si>
  <si>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</si>
  <si>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</si>
  <si>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</si>
  <si>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</si>
  <si>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</si>
  <si>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</si>
  <si>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</si>
  <si>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</si>
  <si>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</si>
  <si>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</si>
  <si>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</si>
  <si>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</si>
  <si>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</si>
  <si>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</si>
  <si>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</si>
  <si>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</si>
  <si>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</si>
  <si>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</si>
  <si>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</si>
  <si>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</si>
  <si>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</si>
  <si>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</si>
  <si>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</si>
  <si>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</si>
  <si>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</si>
  <si>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</si>
  <si>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</si>
  <si>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</si>
  <si>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</si>
  <si>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</si>
  <si>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</si>
  <si>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</si>
  <si>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</si>
  <si>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</si>
  <si>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</si>
  <si>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</si>
  <si>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</si>
  <si>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</si>
  <si>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</si>
  <si>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</si>
  <si>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</si>
  <si>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</si>
  <si>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</si>
  <si>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</si>
  <si>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</si>
  <si>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</si>
  <si>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</si>
  <si>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</si>
  <si>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</si>
  <si>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</si>
  <si>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</si>
  <si>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</si>
  <si>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</si>
  <si>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</si>
  <si>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</si>
  <si>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</si>
  <si>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</si>
  <si>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</si>
  <si>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</si>
  <si>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</si>
  <si>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</si>
  <si>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</si>
  <si>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</si>
  <si>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</si>
  <si>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</si>
  <si>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</si>
  <si>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</si>
  <si>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</si>
  <si>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</si>
  <si>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</si>
  <si>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</si>
  <si>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</si>
  <si>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</si>
  <si>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</si>
  <si>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</si>
  <si>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</si>
  <si>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</si>
  <si>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</si>
  <si>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</si>
  <si>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</si>
  <si>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</si>
  <si>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</si>
  <si>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</si>
  <si>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</si>
  <si>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</si>
  <si>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</si>
  <si>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</si>
  <si>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</si>
  <si>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</si>
  <si>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</si>
  <si>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</si>
  <si>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</si>
  <si>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</si>
  <si>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</si>
  <si>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</si>
  <si>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</si>
  <si>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</si>
  <si>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</si>
  <si>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</si>
  <si>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</si>
  <si>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</si>
  <si>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</si>
  <si>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</si>
  <si>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</si>
  <si>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</si>
  <si>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</si>
  <si>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</si>
  <si>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</si>
  <si>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</si>
  <si>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</si>
  <si>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</si>
  <si>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</si>
  <si>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</si>
  <si>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</si>
  <si>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</si>
  <si>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</si>
  <si>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</si>
  <si>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</si>
  <si>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</si>
  <si>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</si>
  <si>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</si>
  <si>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</si>
  <si>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</si>
  <si>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</si>
  <si>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</si>
  <si>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</si>
  <si>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</si>
  <si>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</si>
  <si>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</si>
  <si>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</si>
  <si>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</si>
  <si>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</si>
  <si>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</si>
  <si>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</si>
  <si>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</si>
  <si>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</si>
  <si>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</si>
  <si>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</si>
  <si>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</si>
  <si>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</si>
  <si>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</si>
  <si>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</si>
  <si>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</si>
  <si>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</si>
  <si>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</si>
  <si>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</si>
  <si>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</si>
  <si>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</si>
  <si>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</si>
  <si>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</si>
  <si>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</si>
  <si>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</si>
  <si>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</si>
  <si>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</si>
  <si>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</si>
  <si>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</si>
  <si>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</si>
  <si>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</si>
  <si>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</si>
  <si>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</si>
  <si>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</si>
  <si>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</si>
  <si>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</si>
  <si>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</si>
  <si>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</si>
  <si>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</si>
  <si>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</si>
  <si>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</si>
  <si>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</si>
  <si>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</si>
  <si>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</si>
  <si>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</si>
  <si>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</si>
  <si>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</si>
  <si>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</si>
  <si>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</si>
  <si>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</si>
  <si>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</si>
  <si>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</si>
  <si>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</si>
  <si>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</si>
  <si>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</si>
  <si>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</si>
  <si>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</si>
  <si>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</si>
  <si>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</si>
  <si>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</si>
  <si>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</si>
  <si>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</si>
  <si>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</si>
  <si>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</si>
  <si>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</si>
  <si>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</si>
  <si>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</si>
  <si>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</si>
  <si>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</si>
  <si>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</si>
  <si>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</si>
  <si>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</si>
  <si>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</si>
  <si>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</si>
  <si>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</si>
  <si>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</si>
  <si>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</si>
  <si>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</si>
  <si>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</si>
  <si>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</si>
  <si>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</si>
  <si>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</si>
  <si>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</si>
  <si>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</si>
  <si>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</si>
  <si>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</si>
  <si>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</si>
  <si>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</si>
  <si>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</si>
  <si>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</si>
  <si>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</si>
  <si>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</si>
  <si>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</si>
  <si>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</si>
  <si>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</si>
  <si>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</si>
  <si>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</si>
  <si>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</si>
  <si>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</si>
  <si>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</si>
  <si>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</si>
  <si>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</si>
  <si>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</si>
  <si>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</si>
  <si>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</si>
  <si>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</si>
  <si>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</si>
  <si>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</si>
  <si>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</si>
  <si>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</si>
  <si>
    <t>IH 1801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</si>
</sst>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303" Type="http://schemas.openxmlformats.org/officeDocument/2006/relationships/worksheet" Target="worksheets/sheet303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45" Type="http://schemas.openxmlformats.org/officeDocument/2006/relationships/worksheet" Target="worksheets/sheet345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35" Type="http://schemas.openxmlformats.org/officeDocument/2006/relationships/worksheet" Target="worksheets/sheet335.xml"/><Relationship Id="rId356" Type="http://schemas.openxmlformats.org/officeDocument/2006/relationships/styles" Target="styles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346" Type="http://schemas.openxmlformats.org/officeDocument/2006/relationships/worksheet" Target="worksheets/sheet346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worksheet" Target="worksheets/sheet336.xml"/><Relationship Id="rId357" Type="http://schemas.openxmlformats.org/officeDocument/2006/relationships/sharedStrings" Target="sharedStrings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358" Type="http://schemas.openxmlformats.org/officeDocument/2006/relationships/calcChain" Target="calcChain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48" Type="http://schemas.openxmlformats.org/officeDocument/2006/relationships/worksheet" Target="worksheets/sheet348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worksheet" Target="worksheets/sheet338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28" Type="http://schemas.openxmlformats.org/officeDocument/2006/relationships/worksheet" Target="worksheets/sheet328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3" Type="http://schemas.openxmlformats.org/officeDocument/2006/relationships/worksheet" Target="worksheets/sheet313.xml"/><Relationship Id="rId318" Type="http://schemas.openxmlformats.org/officeDocument/2006/relationships/worksheet" Target="worksheets/sheet318.xml"/><Relationship Id="rId339" Type="http://schemas.openxmlformats.org/officeDocument/2006/relationships/worksheet" Target="worksheets/sheet33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334" Type="http://schemas.openxmlformats.org/officeDocument/2006/relationships/worksheet" Target="worksheets/sheet334.xml"/><Relationship Id="rId350" Type="http://schemas.openxmlformats.org/officeDocument/2006/relationships/worksheet" Target="worksheets/sheet350.xml"/><Relationship Id="rId35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352" Type="http://schemas.openxmlformats.org/officeDocument/2006/relationships/worksheet" Target="worksheets/sheet352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353" Type="http://schemas.openxmlformats.org/officeDocument/2006/relationships/worksheet" Target="worksheets/sheet353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8.xml"/><Relationship Id="rId2" Type="http://schemas.openxmlformats.org/officeDocument/2006/relationships/vmlDrawing" Target="../drawings/vmlDrawing298.v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9.xml"/><Relationship Id="rId2" Type="http://schemas.openxmlformats.org/officeDocument/2006/relationships/vmlDrawing" Target="../drawings/vmlDrawing299.v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0.xml"/><Relationship Id="rId2" Type="http://schemas.openxmlformats.org/officeDocument/2006/relationships/vmlDrawing" Target="../drawings/vmlDrawing300.vml"/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1.xml"/><Relationship Id="rId2" Type="http://schemas.openxmlformats.org/officeDocument/2006/relationships/vmlDrawing" Target="../drawings/vmlDrawing301.vml"/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2.xml"/><Relationship Id="rId2" Type="http://schemas.openxmlformats.org/officeDocument/2006/relationships/vmlDrawing" Target="../drawings/vmlDrawing302.vml"/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3.xml"/><Relationship Id="rId2" Type="http://schemas.openxmlformats.org/officeDocument/2006/relationships/vmlDrawing" Target="../drawings/vmlDrawing303.vml"/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4.xml"/><Relationship Id="rId2" Type="http://schemas.openxmlformats.org/officeDocument/2006/relationships/vmlDrawing" Target="../drawings/vmlDrawing304.vml"/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5.xml"/><Relationship Id="rId2" Type="http://schemas.openxmlformats.org/officeDocument/2006/relationships/vmlDrawing" Target="../drawings/vmlDrawing305.vml"/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6.xml"/><Relationship Id="rId2" Type="http://schemas.openxmlformats.org/officeDocument/2006/relationships/vmlDrawing" Target="../drawings/vmlDrawing306.vml"/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7.xml"/><Relationship Id="rId2" Type="http://schemas.openxmlformats.org/officeDocument/2006/relationships/vmlDrawing" Target="../drawings/vmlDrawing307.vml"/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8.xml"/><Relationship Id="rId2" Type="http://schemas.openxmlformats.org/officeDocument/2006/relationships/vmlDrawing" Target="../drawings/vmlDrawing308.vml"/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9.xml"/><Relationship Id="rId2" Type="http://schemas.openxmlformats.org/officeDocument/2006/relationships/vmlDrawing" Target="../drawings/vmlDrawing309.vml"/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0.xml"/><Relationship Id="rId2" Type="http://schemas.openxmlformats.org/officeDocument/2006/relationships/vmlDrawing" Target="../drawings/vmlDrawing310.vml"/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1.xml"/><Relationship Id="rId2" Type="http://schemas.openxmlformats.org/officeDocument/2006/relationships/vmlDrawing" Target="../drawings/vmlDrawing311.vml"/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5.bin"/></Relationships>
</file>

<file path=xl/worksheets/_rels/sheet3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2.xml"/><Relationship Id="rId2" Type="http://schemas.openxmlformats.org/officeDocument/2006/relationships/vmlDrawing" Target="../drawings/vmlDrawing312.vml"/><Relationship Id="rId1" Type="http://schemas.openxmlformats.org/officeDocument/2006/relationships/printerSettings" Target="../printerSettings/printerSettings346.bin"/></Relationships>
</file>

<file path=xl/worksheets/_rels/sheet3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3.xml"/><Relationship Id="rId2" Type="http://schemas.openxmlformats.org/officeDocument/2006/relationships/vmlDrawing" Target="../drawings/vmlDrawing313.vml"/><Relationship Id="rId1" Type="http://schemas.openxmlformats.org/officeDocument/2006/relationships/printerSettings" Target="../printerSettings/printerSettings347.bin"/></Relationships>
</file>

<file path=xl/worksheets/_rels/sheet3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8.bin"/></Relationships>
</file>

<file path=xl/worksheets/_rels/sheet3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0.bin"/></Relationships>
</file>

<file path=xl/worksheets/_rels/sheet3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1.bin"/></Relationships>
</file>

<file path=xl/worksheets/_rels/sheet3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2.bin"/></Relationships>
</file>

<file path=xl/worksheets/_rels/sheet3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3.bin"/></Relationships>
</file>

<file path=xl/worksheets/_rels/sheet3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4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abSelected="1" zoomScale="80" zoomScaleNormal="80" workbookViewId="0">
      <selection activeCell="E41" sqref="E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'20171127'!E10+'20171128'!E8</f>
        <v>732421.89999999956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'20171127'!B11+'20171128'!B9</f>
        <v>1483839.3400000003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'20171127'!B13+'20171128'!B12</f>
        <v>253366.40000000011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1021027.1499999997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125.46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15505755</v>
      </c>
      <c r="G33" s="16" t="s">
        <v>296</v>
      </c>
      <c r="H33" s="2">
        <f>E33</f>
        <v>15505755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15092016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167891</v>
      </c>
      <c r="G35" s="40" t="s">
        <v>298</v>
      </c>
      <c r="H35" s="41">
        <f>H33+H34</f>
        <v>15510912.605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513616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181335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690705</v>
      </c>
    </row>
    <row r="39" spans="1:23" x14ac:dyDescent="0.25">
      <c r="A39" s="1" t="s">
        <v>103</v>
      </c>
      <c r="B39" s="3"/>
      <c r="D39" s="1" t="s">
        <v>80</v>
      </c>
      <c r="E39" s="10">
        <v>-64352</v>
      </c>
    </row>
    <row r="40" spans="1:23" s="9" customFormat="1" x14ac:dyDescent="0.25">
      <c r="A40"/>
      <c r="B40"/>
      <c r="D40" s="1" t="s">
        <v>81</v>
      </c>
      <c r="E40" s="2">
        <v>998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14911589.439999999</v>
      </c>
      <c r="D3" s="1" t="s">
        <v>1</v>
      </c>
      <c r="E3" s="18">
        <v>71821792.379999995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192239747.13999999</v>
      </c>
      <c r="D4" s="1" t="s">
        <v>11</v>
      </c>
      <c r="E4" s="38">
        <v>7061334.5800000001</v>
      </c>
      <c r="H4" s="1" t="s">
        <v>341</v>
      </c>
      <c r="I4" s="13">
        <v>22</v>
      </c>
      <c r="J4" s="13">
        <v>-2</v>
      </c>
    </row>
    <row r="5" spans="1:10" x14ac:dyDescent="0.25">
      <c r="A5" s="1" t="s">
        <v>3</v>
      </c>
      <c r="B5" s="2">
        <v>276158964.95999998</v>
      </c>
      <c r="D5" s="1" t="s">
        <v>12</v>
      </c>
      <c r="E5" s="2">
        <v>64760457.799999997</v>
      </c>
      <c r="H5" s="1" t="s">
        <v>238</v>
      </c>
      <c r="I5" s="13">
        <v>85</v>
      </c>
      <c r="J5" s="13">
        <v>-1</v>
      </c>
    </row>
    <row r="6" spans="1:10" x14ac:dyDescent="0.25">
      <c r="A6" s="1" t="s">
        <v>11</v>
      </c>
      <c r="B6" s="37">
        <v>83919217.819999993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968</v>
      </c>
      <c r="G8" s="1"/>
    </row>
    <row r="9" spans="1:10" x14ac:dyDescent="0.25">
      <c r="A9" s="1" t="s">
        <v>82</v>
      </c>
      <c r="B9" s="2">
        <v>7628.38</v>
      </c>
      <c r="D9" s="1" t="s">
        <v>88</v>
      </c>
      <c r="E9" s="3">
        <v>1287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'20171114'!E10+'20171115'!E8</f>
        <v>723959.49999999953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'20171114'!B11+'20171115'!B9</f>
        <v>1433059.9800000002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1317.54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'20171114'!B13+'20171115'!B12</f>
        <v>243681.11000000007</v>
      </c>
      <c r="E13" s="2"/>
      <c r="G13" s="1"/>
      <c r="H13" s="1" t="s">
        <v>30</v>
      </c>
      <c r="I13" s="15">
        <v>99992760</v>
      </c>
    </row>
    <row r="14" spans="1:10" x14ac:dyDescent="0.25">
      <c r="A14" s="1" t="s">
        <v>333</v>
      </c>
      <c r="B14" s="3">
        <v>65993734</v>
      </c>
      <c r="G14" s="1"/>
      <c r="H14" s="1" t="s">
        <v>31</v>
      </c>
      <c r="I14" s="15">
        <v>-12119400</v>
      </c>
    </row>
    <row r="15" spans="1:10" x14ac:dyDescent="0.25">
      <c r="A15" s="1"/>
      <c r="B15" s="2"/>
      <c r="G15" s="1"/>
      <c r="H15" s="1" t="s">
        <v>32</v>
      </c>
      <c r="I15" s="15">
        <f>I14+I13</f>
        <v>87873360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9446606.2599999998</v>
      </c>
    </row>
    <row r="18" spans="1:22" x14ac:dyDescent="0.25">
      <c r="G18" s="1" t="s">
        <v>12</v>
      </c>
      <c r="H18" s="2"/>
      <c r="I18" s="15">
        <v>14998914</v>
      </c>
    </row>
    <row r="19" spans="1:22" x14ac:dyDescent="0.25">
      <c r="A19" s="2"/>
      <c r="G19" s="1" t="s">
        <v>24</v>
      </c>
      <c r="H19" s="2"/>
      <c r="I19" s="15">
        <f>I18+I17-I16</f>
        <v>11445520.259999998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372438.08</v>
      </c>
      <c r="N21" s="2"/>
    </row>
    <row r="22" spans="1:22" x14ac:dyDescent="0.25">
      <c r="G22" s="1"/>
      <c r="H22" s="1" t="s">
        <v>39</v>
      </c>
      <c r="I22" s="15">
        <v>87719.98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495396.91</v>
      </c>
    </row>
    <row r="26" spans="1:22" x14ac:dyDescent="0.25">
      <c r="A26" s="1" t="s">
        <v>71</v>
      </c>
      <c r="B26" s="2">
        <f>B4+E5+I18</f>
        <v>271999118.94</v>
      </c>
      <c r="G26" s="1"/>
      <c r="H26" s="1" t="s">
        <v>355</v>
      </c>
      <c r="I26" s="2">
        <v>557.26</v>
      </c>
    </row>
    <row r="27" spans="1:22" x14ac:dyDescent="0.25">
      <c r="A27" s="1" t="s">
        <v>90</v>
      </c>
      <c r="B27" s="2">
        <f>$B$13+$E$10+$I$25</f>
        <v>1463037.5199999996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2842.8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2344</v>
      </c>
      <c r="D33" s="1" t="s">
        <v>74</v>
      </c>
      <c r="E33" s="2">
        <v>15092458</v>
      </c>
      <c r="G33" s="16" t="s">
        <v>296</v>
      </c>
      <c r="H33" s="2">
        <f>E33</f>
        <v>15092458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8725</v>
      </c>
      <c r="D34" s="1" t="s">
        <v>75</v>
      </c>
      <c r="E34" s="2">
        <v>14496657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-224466</v>
      </c>
      <c r="G35" s="40" t="s">
        <v>298</v>
      </c>
      <c r="H35" s="41">
        <f>H33+H34</f>
        <v>15097615.605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545</v>
      </c>
      <c r="D36" s="1" t="s">
        <v>77</v>
      </c>
      <c r="E36" s="2">
        <v>-510965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15302</v>
      </c>
      <c r="D37" s="1" t="s">
        <v>78</v>
      </c>
      <c r="E37" s="2">
        <v>440234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3256829</v>
      </c>
    </row>
    <row r="39" spans="1:23" x14ac:dyDescent="0.25">
      <c r="A39" s="1" t="s">
        <v>103</v>
      </c>
      <c r="B39" s="3"/>
      <c r="D39" s="1" t="s">
        <v>80</v>
      </c>
      <c r="E39" s="10">
        <v>-24275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8" sqref="D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21863811.390000001</v>
      </c>
      <c r="D3" s="1" t="s">
        <v>1</v>
      </c>
      <c r="E3" s="18">
        <v>71317880.379999995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180256596</v>
      </c>
      <c r="D4" s="1" t="s">
        <v>11</v>
      </c>
      <c r="E4" s="38">
        <v>7798772.1799999997</v>
      </c>
      <c r="H4" s="1" t="s">
        <v>341</v>
      </c>
      <c r="I4" s="13">
        <v>29</v>
      </c>
      <c r="J4" s="13"/>
    </row>
    <row r="5" spans="1:10" x14ac:dyDescent="0.25">
      <c r="A5" s="1" t="s">
        <v>3</v>
      </c>
      <c r="B5" s="2">
        <v>277097785.73000002</v>
      </c>
      <c r="D5" s="1" t="s">
        <v>12</v>
      </c>
      <c r="E5" s="2">
        <v>63519108.200000003</v>
      </c>
      <c r="H5" s="1" t="s">
        <v>238</v>
      </c>
      <c r="I5" s="13">
        <v>73</v>
      </c>
      <c r="J5" s="13"/>
    </row>
    <row r="6" spans="1:10" x14ac:dyDescent="0.25">
      <c r="A6" s="1" t="s">
        <v>11</v>
      </c>
      <c r="B6" s="37">
        <v>96871966.180000007</v>
      </c>
      <c r="D6" s="1" t="s">
        <v>4</v>
      </c>
      <c r="E6" s="2">
        <v>11000000</v>
      </c>
      <c r="H6" s="1" t="s">
        <v>323</v>
      </c>
      <c r="I6" s="13">
        <v>2</v>
      </c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1496</v>
      </c>
      <c r="G8" s="1"/>
    </row>
    <row r="9" spans="1:10" x14ac:dyDescent="0.25">
      <c r="A9" s="1" t="s">
        <v>82</v>
      </c>
      <c r="B9" s="2">
        <v>8154.79</v>
      </c>
      <c r="D9" s="1" t="s">
        <v>88</v>
      </c>
      <c r="E9" s="3">
        <v>1609</v>
      </c>
      <c r="H9" s="1"/>
    </row>
    <row r="10" spans="1:10" x14ac:dyDescent="0.25">
      <c r="A10" s="1" t="s">
        <v>83</v>
      </c>
      <c r="B10" s="2">
        <v>75000000</v>
      </c>
      <c r="D10" s="1" t="s">
        <v>85</v>
      </c>
      <c r="E10" s="2">
        <f>'20171113'!E10+'20171114'!E8</f>
        <v>722991.49999999953</v>
      </c>
      <c r="G10" s="1"/>
      <c r="H10" s="1" t="s">
        <v>42</v>
      </c>
      <c r="I10" s="3">
        <f>SUMIF(I4:I8,"&gt;=0")</f>
        <v>112</v>
      </c>
    </row>
    <row r="11" spans="1:10" x14ac:dyDescent="0.25">
      <c r="A11" s="1" t="s">
        <v>84</v>
      </c>
      <c r="B11" s="2">
        <f>'20171113'!B11+'20171114'!B9</f>
        <v>1425431.6000000003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1628.39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'20171113'!B13+'20171114'!B12</f>
        <v>242363.57000000007</v>
      </c>
      <c r="E13" s="2"/>
      <c r="G13" s="1"/>
      <c r="H13" s="1" t="s">
        <v>30</v>
      </c>
      <c r="I13" s="15">
        <v>96816060</v>
      </c>
    </row>
    <row r="14" spans="1:10" x14ac:dyDescent="0.25">
      <c r="A14" s="1" t="s">
        <v>333</v>
      </c>
      <c r="B14" s="3">
        <v>61552534</v>
      </c>
      <c r="G14" s="1"/>
      <c r="H14" s="1" t="s">
        <v>31</v>
      </c>
      <c r="I14" s="15">
        <v>-12180840</v>
      </c>
    </row>
    <row r="15" spans="1:10" x14ac:dyDescent="0.25">
      <c r="A15" s="1"/>
      <c r="B15" s="2"/>
      <c r="G15" s="1"/>
      <c r="H15" s="1" t="s">
        <v>32</v>
      </c>
      <c r="I15" s="15">
        <f>I14+I13</f>
        <v>84635220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10159128.300000001</v>
      </c>
    </row>
    <row r="18" spans="1:22" x14ac:dyDescent="0.25">
      <c r="G18" s="1" t="s">
        <v>12</v>
      </c>
      <c r="H18" s="2"/>
      <c r="I18" s="15">
        <v>14522409</v>
      </c>
    </row>
    <row r="19" spans="1:22" x14ac:dyDescent="0.25">
      <c r="A19" s="2"/>
      <c r="G19" s="1" t="s">
        <v>24</v>
      </c>
      <c r="H19" s="2"/>
      <c r="I19" s="15">
        <f>I18+I17-I16</f>
        <v>11681537.300000001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369850.13</v>
      </c>
      <c r="N21" s="2"/>
    </row>
    <row r="22" spans="1:22" x14ac:dyDescent="0.25">
      <c r="G22" s="1"/>
      <c r="H22" s="1" t="s">
        <v>39</v>
      </c>
      <c r="I22" s="15">
        <v>87122.94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492211.92</v>
      </c>
    </row>
    <row r="26" spans="1:22" x14ac:dyDescent="0.25">
      <c r="A26" s="1" t="s">
        <v>71</v>
      </c>
      <c r="B26" s="2">
        <f>B4+E5+I18</f>
        <v>258298113.19999999</v>
      </c>
      <c r="G26" s="1"/>
      <c r="H26" s="1" t="s">
        <v>355</v>
      </c>
      <c r="I26" s="2">
        <v>340.09</v>
      </c>
    </row>
    <row r="27" spans="1:22" x14ac:dyDescent="0.25">
      <c r="A27" s="1" t="s">
        <v>90</v>
      </c>
      <c r="B27" s="2">
        <f>$B$13+$E$10+$I$25</f>
        <v>1457566.9899999995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3464.4800000000005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1910</v>
      </c>
      <c r="D33" s="1" t="s">
        <v>74</v>
      </c>
      <c r="E33" s="2">
        <v>15316924</v>
      </c>
      <c r="G33" s="16" t="s">
        <v>296</v>
      </c>
      <c r="H33" s="2">
        <f>E33</f>
        <v>15316924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8527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3573</v>
      </c>
      <c r="D35" s="1" t="s">
        <v>76</v>
      </c>
      <c r="E35" s="2">
        <v>-93466</v>
      </c>
      <c r="G35" s="40" t="s">
        <v>298</v>
      </c>
      <c r="H35" s="41">
        <f>H33+H34</f>
        <v>15322081.605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521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14531</v>
      </c>
      <c r="D37" s="1" t="s">
        <v>78</v>
      </c>
      <c r="E37" s="2">
        <v>787474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2359247</v>
      </c>
    </row>
    <row r="39" spans="1:23" x14ac:dyDescent="0.25">
      <c r="A39" s="1" t="s">
        <v>103</v>
      </c>
      <c r="B39" s="3"/>
      <c r="D39" s="1" t="s">
        <v>80</v>
      </c>
      <c r="E39" s="10">
        <v>-25235</v>
      </c>
    </row>
    <row r="40" spans="1:23" s="9" customFormat="1" x14ac:dyDescent="0.25">
      <c r="A40"/>
      <c r="B40"/>
      <c r="D40" s="1" t="s">
        <v>81</v>
      </c>
      <c r="E40" s="2">
        <v>-8421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47" sqref="E4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'20171110'!E10+'20171113'!E8</f>
        <v>721495.49999999953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'20171110'!B11+'20171113'!B9</f>
        <v>1417276.8100000003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'20171110'!B13+'20171113'!B12</f>
        <v>240735.18000000005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57820634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-14000000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997469.52999999956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15410390</v>
      </c>
      <c r="G33" s="16" t="s">
        <v>296</v>
      </c>
      <c r="H33" s="2">
        <f>E33</f>
        <v>15410390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223327</v>
      </c>
      <c r="G35" s="40" t="s">
        <v>298</v>
      </c>
      <c r="H35" s="41">
        <f>H33+H34</f>
        <v>15415547.605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802020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2384827</v>
      </c>
    </row>
    <row r="39" spans="1:23" x14ac:dyDescent="0.25">
      <c r="A39" s="1" t="s">
        <v>103</v>
      </c>
      <c r="B39" s="3"/>
      <c r="D39" s="1" t="s">
        <v>80</v>
      </c>
      <c r="E39" s="10">
        <v>-20649</v>
      </c>
    </row>
    <row r="40" spans="1:23" s="9" customFormat="1" x14ac:dyDescent="0.25">
      <c r="A40"/>
      <c r="B40"/>
      <c r="D40" s="1" t="s">
        <v>81</v>
      </c>
      <c r="E40" s="2">
        <v>-12429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12939167.24</v>
      </c>
      <c r="D3" s="1" t="s">
        <v>1</v>
      </c>
      <c r="E3" s="18">
        <v>67423517.180000007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170595341.09</v>
      </c>
      <c r="D4" s="1" t="s">
        <v>11</v>
      </c>
      <c r="E4" s="38">
        <v>9753168.1799999997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276557443.95999998</v>
      </c>
      <c r="D5" s="1" t="s">
        <v>12</v>
      </c>
      <c r="E5" s="2">
        <v>57670349</v>
      </c>
      <c r="H5" s="1" t="s">
        <v>238</v>
      </c>
      <c r="I5" s="13">
        <v>70</v>
      </c>
      <c r="J5" s="13">
        <v>-1</v>
      </c>
    </row>
    <row r="6" spans="1:10" x14ac:dyDescent="0.25">
      <c r="A6" s="1" t="s">
        <v>11</v>
      </c>
      <c r="B6" s="37">
        <v>105962102.87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>
        <v>248</v>
      </c>
      <c r="G8" s="1"/>
    </row>
    <row r="9" spans="1:10" x14ac:dyDescent="0.25">
      <c r="A9" s="1" t="s">
        <v>82</v>
      </c>
      <c r="B9" s="2">
        <v>22935.63</v>
      </c>
      <c r="D9" s="1" t="s">
        <v>88</v>
      </c>
      <c r="E9" s="3">
        <v>461</v>
      </c>
      <c r="H9" s="1"/>
    </row>
    <row r="10" spans="1:10" x14ac:dyDescent="0.25">
      <c r="A10" s="1" t="s">
        <v>83</v>
      </c>
      <c r="B10" s="2">
        <v>93000000</v>
      </c>
      <c r="D10" s="1" t="s">
        <v>85</v>
      </c>
      <c r="E10" s="2">
        <f>'20171109'!E10+'20171110'!E8</f>
        <v>721495.49999999953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'20171109'!B11+'20171110'!B9</f>
        <v>1417276.8100000003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1490.33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'20171109'!B13+'20171110'!B12</f>
        <v>240735.18000000005</v>
      </c>
      <c r="E13" s="2"/>
      <c r="G13" s="1"/>
      <c r="H13" s="1" t="s">
        <v>30</v>
      </c>
      <c r="I13" s="15">
        <v>109626780</v>
      </c>
    </row>
    <row r="14" spans="1:10" x14ac:dyDescent="0.25">
      <c r="A14" s="1" t="s">
        <v>333</v>
      </c>
      <c r="B14" s="3">
        <v>59131834</v>
      </c>
      <c r="G14" s="1"/>
      <c r="H14" s="1" t="s">
        <v>31</v>
      </c>
      <c r="I14" s="15">
        <v>-15364000</v>
      </c>
    </row>
    <row r="15" spans="1:10" x14ac:dyDescent="0.25">
      <c r="A15" s="1"/>
      <c r="B15" s="2"/>
      <c r="G15" s="1"/>
      <c r="H15" s="1" t="s">
        <v>32</v>
      </c>
      <c r="I15" s="15">
        <f>I14+I13</f>
        <v>94262780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7675013.79</v>
      </c>
    </row>
    <row r="18" spans="1:22" x14ac:dyDescent="0.25">
      <c r="G18" s="1" t="s">
        <v>12</v>
      </c>
      <c r="H18" s="2"/>
      <c r="I18" s="15">
        <v>16444017</v>
      </c>
    </row>
    <row r="19" spans="1:22" x14ac:dyDescent="0.25">
      <c r="A19" s="2"/>
      <c r="G19" s="1" t="s">
        <v>24</v>
      </c>
      <c r="H19" s="2"/>
      <c r="I19" s="15">
        <f>I18+I17-I16</f>
        <v>10119030.789999999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367347.03</v>
      </c>
      <c r="N21" s="2"/>
    </row>
    <row r="22" spans="1:22" x14ac:dyDescent="0.25">
      <c r="G22" s="1"/>
      <c r="H22" s="1" t="s">
        <v>39</v>
      </c>
      <c r="I22" s="15">
        <v>86545.45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489131.33</v>
      </c>
    </row>
    <row r="26" spans="1:22" x14ac:dyDescent="0.25">
      <c r="A26" s="1" t="s">
        <v>71</v>
      </c>
      <c r="B26" s="2">
        <f>B4+E5+I18</f>
        <v>244709707.09</v>
      </c>
      <c r="G26" s="1"/>
      <c r="H26" s="1" t="s">
        <v>355</v>
      </c>
      <c r="I26" s="2">
        <v>56.68</v>
      </c>
    </row>
    <row r="27" spans="1:22" x14ac:dyDescent="0.25">
      <c r="A27" s="1" t="s">
        <v>90</v>
      </c>
      <c r="B27" s="2">
        <f>$B$13+$E$10+$I$25</f>
        <v>1451362.0099999995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1795.01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2419</v>
      </c>
      <c r="D33" s="1" t="s">
        <v>74</v>
      </c>
      <c r="E33" s="2">
        <v>15275249</v>
      </c>
      <c r="G33" s="16" t="s">
        <v>296</v>
      </c>
      <c r="H33" s="2">
        <f>E33</f>
        <v>15275249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8297</v>
      </c>
      <c r="D34" s="1" t="s">
        <v>75</v>
      </c>
      <c r="E34" s="2">
        <v>14801923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3280</v>
      </c>
      <c r="D35" s="1" t="s">
        <v>76</v>
      </c>
      <c r="E35" s="2">
        <v>380394</v>
      </c>
      <c r="G35" s="40" t="s">
        <v>298</v>
      </c>
      <c r="H35" s="41">
        <f>H33+H34</f>
        <v>15280406.605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382</v>
      </c>
      <c r="D36" s="1" t="s">
        <v>77</v>
      </c>
      <c r="E36" s="2">
        <v>346216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14378</v>
      </c>
      <c r="D37" s="1" t="s">
        <v>78</v>
      </c>
      <c r="E37" s="2">
        <v>1972896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3611623</v>
      </c>
    </row>
    <row r="39" spans="1:23" x14ac:dyDescent="0.25">
      <c r="A39" s="1" t="s">
        <v>103</v>
      </c>
      <c r="B39" s="3"/>
      <c r="D39" s="1" t="s">
        <v>80</v>
      </c>
      <c r="E39" s="10">
        <v>-22728</v>
      </c>
    </row>
    <row r="40" spans="1:23" s="9" customFormat="1" x14ac:dyDescent="0.25">
      <c r="A40"/>
      <c r="B40"/>
      <c r="D40" s="1" t="s">
        <v>81</v>
      </c>
      <c r="E40" s="2">
        <v>-8137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" sqref="B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10166930.41</v>
      </c>
      <c r="D3" s="1" t="s">
        <v>1</v>
      </c>
      <c r="E3" s="18">
        <v>62281945.18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166699857.52000001</v>
      </c>
      <c r="D4" s="1" t="s">
        <v>11</v>
      </c>
      <c r="E4" s="38">
        <v>6280599.5800000001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180867102.99000001</v>
      </c>
      <c r="D5" s="1" t="s">
        <v>12</v>
      </c>
      <c r="E5" s="2">
        <v>56001345.600000001</v>
      </c>
      <c r="H5" s="1" t="s">
        <v>238</v>
      </c>
      <c r="I5" s="13">
        <v>71</v>
      </c>
      <c r="J5" s="13">
        <v>-1</v>
      </c>
    </row>
    <row r="6" spans="1:10" x14ac:dyDescent="0.25">
      <c r="A6" s="1" t="s">
        <v>11</v>
      </c>
      <c r="B6" s="37">
        <v>14167245.470000001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673.6</v>
      </c>
      <c r="G8" s="1"/>
    </row>
    <row r="9" spans="1:10" x14ac:dyDescent="0.25">
      <c r="A9" s="1" t="s">
        <v>82</v>
      </c>
      <c r="B9" s="2">
        <v>315.06</v>
      </c>
      <c r="D9" s="1" t="s">
        <v>88</v>
      </c>
      <c r="E9" s="3">
        <v>749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'20171108'!E10+'20171109'!E8</f>
        <v>721247.49999999953</v>
      </c>
      <c r="G10" s="1"/>
      <c r="H10" s="1" t="s">
        <v>42</v>
      </c>
      <c r="I10" s="3">
        <f>SUMIF(I4:I8,"&gt;=0")</f>
        <v>130</v>
      </c>
    </row>
    <row r="11" spans="1:10" x14ac:dyDescent="0.25">
      <c r="A11" s="1" t="s">
        <v>84</v>
      </c>
      <c r="B11" s="2">
        <f>'20171108'!B11+'20171109'!B9</f>
        <v>1394341.1800000004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1953.88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'20171108'!B13+'20171109'!B12</f>
        <v>239244.85000000006</v>
      </c>
      <c r="E13" s="2"/>
      <c r="G13" s="1"/>
      <c r="H13" s="1" t="s">
        <v>30</v>
      </c>
      <c r="I13" s="15">
        <v>110442540</v>
      </c>
    </row>
    <row r="14" spans="1:10" x14ac:dyDescent="0.25">
      <c r="A14" s="1" t="s">
        <v>333</v>
      </c>
      <c r="B14" s="3">
        <v>58002734</v>
      </c>
      <c r="G14" s="1"/>
      <c r="H14" s="1" t="s">
        <v>31</v>
      </c>
      <c r="I14" s="15">
        <v>-15367320</v>
      </c>
    </row>
    <row r="15" spans="1:10" x14ac:dyDescent="0.25">
      <c r="A15" s="1"/>
      <c r="B15" s="2"/>
      <c r="G15" s="1"/>
      <c r="H15" s="1" t="s">
        <v>32</v>
      </c>
      <c r="I15" s="15">
        <f>I14+I13</f>
        <v>95075220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7515159.4699999997</v>
      </c>
    </row>
    <row r="18" spans="1:22" x14ac:dyDescent="0.25">
      <c r="G18" s="1" t="s">
        <v>12</v>
      </c>
      <c r="H18" s="2"/>
      <c r="I18" s="15">
        <v>16566381</v>
      </c>
    </row>
    <row r="19" spans="1:22" x14ac:dyDescent="0.25">
      <c r="A19" s="2"/>
      <c r="G19" s="1" t="s">
        <v>24</v>
      </c>
      <c r="H19" s="2"/>
      <c r="I19" s="15">
        <f>I18+I17-I16</f>
        <v>10081540.469999999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367092.47</v>
      </c>
      <c r="N21" s="2"/>
    </row>
    <row r="22" spans="1:22" x14ac:dyDescent="0.25">
      <c r="G22" s="1"/>
      <c r="H22" s="1" t="s">
        <v>39</v>
      </c>
      <c r="I22" s="15">
        <v>86486.7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488818.01999999996</v>
      </c>
    </row>
    <row r="26" spans="1:22" x14ac:dyDescent="0.25">
      <c r="A26" s="1" t="s">
        <v>71</v>
      </c>
      <c r="B26" s="2">
        <f>B4+E5+I18</f>
        <v>239267584.12</v>
      </c>
      <c r="G26" s="1"/>
      <c r="H26" s="1" t="s">
        <v>355</v>
      </c>
      <c r="I26" s="2">
        <v>157.80000000000001</v>
      </c>
    </row>
    <row r="27" spans="1:22" x14ac:dyDescent="0.25">
      <c r="A27" s="1" t="s">
        <v>90</v>
      </c>
      <c r="B27" s="2">
        <f>$B$13+$E$10+$I$25</f>
        <v>1449310.3699999996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2785.28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2270</v>
      </c>
      <c r="D33" s="1" t="s">
        <v>74</v>
      </c>
      <c r="E33" s="2">
        <v>14894855</v>
      </c>
      <c r="G33" s="16" t="s">
        <v>296</v>
      </c>
      <c r="H33" s="2">
        <f>E33</f>
        <v>14894855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8235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3208</v>
      </c>
      <c r="D35" s="1" t="s">
        <v>76</v>
      </c>
      <c r="E35" s="2">
        <v>-298891</v>
      </c>
      <c r="G35" s="40" t="s">
        <v>298</v>
      </c>
      <c r="H35" s="41">
        <f>H33+H34</f>
        <v>14900012.605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320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14033</v>
      </c>
      <c r="D37" s="1" t="s">
        <v>78</v>
      </c>
      <c r="E37" s="2">
        <v>4633407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454846</v>
      </c>
    </row>
    <row r="39" spans="1:23" x14ac:dyDescent="0.25">
      <c r="A39" s="1" t="s">
        <v>103</v>
      </c>
      <c r="B39" s="3"/>
      <c r="D39" s="1" t="s">
        <v>80</v>
      </c>
      <c r="E39" s="10">
        <v>-17597</v>
      </c>
    </row>
    <row r="40" spans="1:23" s="9" customFormat="1" x14ac:dyDescent="0.25">
      <c r="A40"/>
      <c r="B40"/>
      <c r="D40" s="1" t="s">
        <v>81</v>
      </c>
      <c r="E40" s="2">
        <v>-7786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17955700.510000002</v>
      </c>
      <c r="D3" s="1" t="s">
        <v>1</v>
      </c>
      <c r="E3" s="18">
        <v>60195483.780000001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155981785.25</v>
      </c>
      <c r="D4" s="1" t="s">
        <v>11</v>
      </c>
      <c r="E4" s="38">
        <v>5119323.78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182938204.94</v>
      </c>
      <c r="D5" s="1" t="s">
        <v>12</v>
      </c>
      <c r="E5" s="2">
        <v>55076160</v>
      </c>
      <c r="H5" s="1" t="s">
        <v>238</v>
      </c>
      <c r="I5" s="13">
        <v>72</v>
      </c>
      <c r="J5" s="13">
        <v>-1</v>
      </c>
    </row>
    <row r="6" spans="1:10" x14ac:dyDescent="0.25">
      <c r="A6" s="1" t="s">
        <v>11</v>
      </c>
      <c r="B6" s="37">
        <v>26956419.690000001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1200</v>
      </c>
      <c r="G8" s="1"/>
    </row>
    <row r="9" spans="1:10" x14ac:dyDescent="0.25">
      <c r="A9" s="1" t="s">
        <v>82</v>
      </c>
      <c r="B9" s="2">
        <v>719.18</v>
      </c>
      <c r="D9" s="1" t="s">
        <v>88</v>
      </c>
      <c r="E9" s="3">
        <v>1095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'20171107'!E10+'20171108'!E8</f>
        <v>720573.89999999956</v>
      </c>
      <c r="G10" s="1"/>
      <c r="H10" s="1" t="s">
        <v>42</v>
      </c>
      <c r="I10" s="3">
        <f>SUMIF(I4:I8,"&gt;=0")</f>
        <v>132</v>
      </c>
    </row>
    <row r="11" spans="1:10" x14ac:dyDescent="0.25">
      <c r="A11" s="1" t="s">
        <v>84</v>
      </c>
      <c r="B11" s="2">
        <f>'20171107'!B11+'20171108'!B9</f>
        <v>1394026.1200000003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1680.99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'20171107'!B13+'20171108'!B12</f>
        <v>237290.97000000006</v>
      </c>
      <c r="E13" s="2"/>
      <c r="G13" s="1"/>
      <c r="H13" s="1" t="s">
        <v>30</v>
      </c>
      <c r="I13" s="15">
        <v>112209960</v>
      </c>
    </row>
    <row r="14" spans="1:10" x14ac:dyDescent="0.25">
      <c r="A14" s="1" t="s">
        <v>333</v>
      </c>
      <c r="B14" s="3">
        <v>54254534</v>
      </c>
      <c r="G14" s="1"/>
      <c r="H14" s="1" t="s">
        <v>31</v>
      </c>
      <c r="I14" s="15">
        <v>-18786600</v>
      </c>
    </row>
    <row r="15" spans="1:10" x14ac:dyDescent="0.25">
      <c r="A15" s="1"/>
      <c r="B15" s="2"/>
      <c r="G15" s="1"/>
      <c r="H15" s="1" t="s">
        <v>32</v>
      </c>
      <c r="I15" s="15">
        <f>I14+I13</f>
        <v>93423360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7182970.2699999996</v>
      </c>
    </row>
    <row r="18" spans="1:22" x14ac:dyDescent="0.25">
      <c r="G18" s="1" t="s">
        <v>12</v>
      </c>
      <c r="H18" s="2"/>
      <c r="I18" s="15">
        <v>16803054</v>
      </c>
    </row>
    <row r="19" spans="1:22" x14ac:dyDescent="0.25">
      <c r="A19" s="2"/>
      <c r="G19" s="1" t="s">
        <v>24</v>
      </c>
      <c r="H19" s="2"/>
      <c r="I19" s="15">
        <f>I18+I17-I16</f>
        <v>9986024.2699999996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366408.72</v>
      </c>
      <c r="N21" s="2"/>
    </row>
    <row r="22" spans="1:22" x14ac:dyDescent="0.25">
      <c r="G22" s="1"/>
      <c r="H22" s="1" t="s">
        <v>39</v>
      </c>
      <c r="I22" s="15">
        <v>86328.97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487976.53999999992</v>
      </c>
    </row>
    <row r="26" spans="1:22" x14ac:dyDescent="0.25">
      <c r="A26" s="1" t="s">
        <v>71</v>
      </c>
      <c r="B26" s="2">
        <f>B4+E5+I18</f>
        <v>227860999.25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1445841.4099999997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3075.35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2225</v>
      </c>
      <c r="D33" s="1" t="s">
        <v>74</v>
      </c>
      <c r="E33" s="2">
        <v>15193746</v>
      </c>
      <c r="G33" s="16" t="s">
        <v>296</v>
      </c>
      <c r="H33" s="2">
        <f>E33</f>
        <v>15193746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8104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3052</v>
      </c>
      <c r="D35" s="1" t="s">
        <v>76</v>
      </c>
      <c r="E35" s="2">
        <v>192533</v>
      </c>
      <c r="G35" s="40" t="s">
        <v>298</v>
      </c>
      <c r="H35" s="41">
        <f>H33+H34</f>
        <v>15198903.605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269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13650</v>
      </c>
      <c r="D37" s="1" t="s">
        <v>78</v>
      </c>
      <c r="E37" s="2">
        <v>-1552721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3426003</v>
      </c>
    </row>
    <row r="39" spans="1:23" x14ac:dyDescent="0.25">
      <c r="A39" s="1" t="s">
        <v>103</v>
      </c>
      <c r="B39" s="3"/>
      <c r="D39" s="1" t="s">
        <v>80</v>
      </c>
      <c r="E39" s="10">
        <v>-13552</v>
      </c>
    </row>
    <row r="40" spans="1:23" s="9" customFormat="1" x14ac:dyDescent="0.25">
      <c r="A40"/>
      <c r="B40"/>
      <c r="D40" s="1" t="s">
        <v>81</v>
      </c>
      <c r="E40" s="2">
        <v>-6786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8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11913962.23</v>
      </c>
      <c r="D3" s="1" t="s">
        <v>1</v>
      </c>
      <c r="E3" s="18">
        <v>60198255.780000001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158256544.56</v>
      </c>
      <c r="D4" s="1" t="s">
        <v>11</v>
      </c>
      <c r="E4" s="38">
        <v>7959946.5800000001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181171293.36000001</v>
      </c>
      <c r="D5" s="1" t="s">
        <v>12</v>
      </c>
      <c r="E5" s="2">
        <v>52238309.200000003</v>
      </c>
      <c r="H5" s="1" t="s">
        <v>238</v>
      </c>
      <c r="I5" s="13">
        <v>73</v>
      </c>
      <c r="J5" s="13">
        <v>-1</v>
      </c>
    </row>
    <row r="6" spans="1:10" x14ac:dyDescent="0.25">
      <c r="A6" s="1" t="s">
        <v>11</v>
      </c>
      <c r="B6" s="37">
        <v>22914748.800000001</v>
      </c>
      <c r="D6" s="1" t="s">
        <v>4</v>
      </c>
      <c r="E6" s="2">
        <v>11000000</v>
      </c>
      <c r="H6" s="1" t="s">
        <v>323</v>
      </c>
      <c r="I6" s="13">
        <v>1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168</v>
      </c>
      <c r="G8" s="1"/>
    </row>
    <row r="9" spans="1:10" x14ac:dyDescent="0.25">
      <c r="A9" s="1" t="s">
        <v>82</v>
      </c>
      <c r="B9" s="2">
        <v>786.57</v>
      </c>
      <c r="D9" s="1" t="s">
        <v>88</v>
      </c>
      <c r="E9" s="3">
        <v>330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'20171106'!E10+'20171107'!E8</f>
        <v>719373.89999999956</v>
      </c>
      <c r="G10" s="1"/>
      <c r="H10" s="1" t="s">
        <v>42</v>
      </c>
      <c r="I10" s="3">
        <f>SUMIF(I4:I8,"&gt;=0")</f>
        <v>135</v>
      </c>
    </row>
    <row r="11" spans="1:10" x14ac:dyDescent="0.25">
      <c r="A11" s="1" t="s">
        <v>84</v>
      </c>
      <c r="B11" s="2">
        <f>'20171106'!B11+'20171107'!B9</f>
        <v>1393306.9400000004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1772.24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'20171106'!B13+'20171107'!B12</f>
        <v>235609.98000000007</v>
      </c>
      <c r="E13" s="2"/>
      <c r="G13" s="1"/>
      <c r="H13" s="1" t="s">
        <v>30</v>
      </c>
      <c r="I13" s="15">
        <v>113370420</v>
      </c>
    </row>
    <row r="14" spans="1:10" x14ac:dyDescent="0.25">
      <c r="A14" s="1" t="s">
        <v>333</v>
      </c>
      <c r="B14" s="3">
        <v>55665334</v>
      </c>
      <c r="G14" s="1"/>
      <c r="H14" s="1" t="s">
        <v>31</v>
      </c>
      <c r="I14" s="15">
        <v>-18577440</v>
      </c>
    </row>
    <row r="15" spans="1:10" x14ac:dyDescent="0.25">
      <c r="A15" s="1"/>
      <c r="B15" s="2"/>
      <c r="G15" s="1"/>
      <c r="H15" s="1" t="s">
        <v>32</v>
      </c>
      <c r="I15" s="15">
        <f>I14+I13</f>
        <v>94792980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5993990.1500000004</v>
      </c>
    </row>
    <row r="18" spans="1:22" x14ac:dyDescent="0.25">
      <c r="G18" s="1" t="s">
        <v>12</v>
      </c>
      <c r="H18" s="2"/>
      <c r="I18" s="15">
        <v>17005563</v>
      </c>
    </row>
    <row r="19" spans="1:22" x14ac:dyDescent="0.25">
      <c r="A19" s="2"/>
      <c r="G19" s="1" t="s">
        <v>24</v>
      </c>
      <c r="H19" s="2"/>
      <c r="I19" s="15">
        <f>I18+I17-I16</f>
        <v>8999553.1499999985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364285.3</v>
      </c>
      <c r="N21" s="2"/>
    </row>
    <row r="22" spans="1:22" x14ac:dyDescent="0.25">
      <c r="G22" s="1"/>
      <c r="H22" s="1" t="s">
        <v>39</v>
      </c>
      <c r="I22" s="15">
        <v>85839.09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485363.24</v>
      </c>
    </row>
    <row r="26" spans="1:22" x14ac:dyDescent="0.25">
      <c r="A26" s="1" t="s">
        <v>71</v>
      </c>
      <c r="B26" s="2">
        <f>B4+E5+I18</f>
        <v>227500416.75999999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1440347.1199999996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2134.6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2209</v>
      </c>
      <c r="D33" s="1" t="s">
        <v>74</v>
      </c>
      <c r="E33" s="2">
        <v>15001213</v>
      </c>
      <c r="G33" s="16" t="s">
        <v>296</v>
      </c>
      <c r="H33" s="2">
        <f>E33</f>
        <v>15001213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8154</v>
      </c>
      <c r="D34" s="1" t="s">
        <v>75</v>
      </c>
      <c r="E34" s="2">
        <v>14805702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3053</v>
      </c>
      <c r="D35" s="1" t="s">
        <v>76</v>
      </c>
      <c r="E35" s="2">
        <v>-103404</v>
      </c>
      <c r="G35" s="40" t="s">
        <v>298</v>
      </c>
      <c r="H35" s="41">
        <f>H33+H34</f>
        <v>15006370.605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291</v>
      </c>
      <c r="D36" s="1" t="s">
        <v>77</v>
      </c>
      <c r="E36" s="2">
        <v>297415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13707</v>
      </c>
      <c r="D37" s="1" t="s">
        <v>78</v>
      </c>
      <c r="E37" s="2">
        <v>418731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3765660</v>
      </c>
    </row>
    <row r="39" spans="1:23" x14ac:dyDescent="0.25">
      <c r="A39" s="1" t="s">
        <v>103</v>
      </c>
      <c r="B39" s="3"/>
      <c r="D39" s="1" t="s">
        <v>80</v>
      </c>
      <c r="E39" s="10">
        <v>-13696</v>
      </c>
    </row>
    <row r="40" spans="1:23" s="9" customFormat="1" x14ac:dyDescent="0.25">
      <c r="A40"/>
      <c r="B40"/>
      <c r="D40" s="1" t="s">
        <v>81</v>
      </c>
      <c r="E40" s="2">
        <v>-288132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20531742</v>
      </c>
      <c r="D3" s="1" t="s">
        <v>1</v>
      </c>
      <c r="E3" s="18">
        <v>60096471.780000001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153049759.72999999</v>
      </c>
      <c r="D4" s="1" t="s">
        <v>11</v>
      </c>
      <c r="E4" s="38">
        <v>7936008.3799999999</v>
      </c>
      <c r="H4" s="1" t="s">
        <v>341</v>
      </c>
      <c r="I4" s="13">
        <v>48</v>
      </c>
      <c r="J4" s="13"/>
    </row>
    <row r="5" spans="1:10" x14ac:dyDescent="0.25">
      <c r="A5" s="1" t="s">
        <v>3</v>
      </c>
      <c r="B5" s="2">
        <v>181582175.69999999</v>
      </c>
      <c r="D5" s="1" t="s">
        <v>12</v>
      </c>
      <c r="E5" s="2">
        <v>52160463.399999999</v>
      </c>
      <c r="H5" s="1" t="s">
        <v>238</v>
      </c>
      <c r="I5" s="13">
        <v>71</v>
      </c>
      <c r="J5" s="13"/>
    </row>
    <row r="6" spans="1:10" x14ac:dyDescent="0.25">
      <c r="A6" s="1" t="s">
        <v>11</v>
      </c>
      <c r="B6" s="37">
        <v>28532415.969999999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9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545.6</v>
      </c>
      <c r="G8" s="1"/>
    </row>
    <row r="9" spans="1:10" x14ac:dyDescent="0.25">
      <c r="A9" s="1" t="s">
        <v>82</v>
      </c>
      <c r="B9" s="2">
        <v>673.97</v>
      </c>
      <c r="D9" s="1" t="s">
        <v>88</v>
      </c>
      <c r="E9" s="3">
        <v>537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'20171103'!E10+'20171106'!E8</f>
        <v>719205.89999999956</v>
      </c>
      <c r="G10" s="1"/>
      <c r="H10" s="1" t="s">
        <v>42</v>
      </c>
      <c r="I10" s="3">
        <f>SUMIF(I4:I8,"&gt;=0")</f>
        <v>131</v>
      </c>
    </row>
    <row r="11" spans="1:10" x14ac:dyDescent="0.25">
      <c r="A11" s="1" t="s">
        <v>84</v>
      </c>
      <c r="B11" s="2">
        <f>'20171103'!B11+'20171106'!B9</f>
        <v>1392520.3700000003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1634.66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'20171103'!B13+'20171106'!B12</f>
        <v>233837.74000000008</v>
      </c>
      <c r="E13" s="2"/>
      <c r="G13" s="1"/>
      <c r="H13" s="1" t="s">
        <v>30</v>
      </c>
      <c r="I13" s="15">
        <v>109793880</v>
      </c>
    </row>
    <row r="14" spans="1:10" x14ac:dyDescent="0.25">
      <c r="A14" s="1" t="s">
        <v>333</v>
      </c>
      <c r="B14" s="3">
        <v>53682834</v>
      </c>
      <c r="G14" s="1"/>
      <c r="H14" s="1" t="s">
        <v>31</v>
      </c>
      <c r="I14" s="15">
        <v>-16870800</v>
      </c>
    </row>
    <row r="15" spans="1:10" x14ac:dyDescent="0.25">
      <c r="A15" s="1"/>
      <c r="B15" s="2"/>
      <c r="G15" s="1"/>
      <c r="H15" s="1" t="s">
        <v>32</v>
      </c>
      <c r="I15" s="15">
        <f>I14+I13</f>
        <v>92923080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6347282.5099999998</v>
      </c>
    </row>
    <row r="18" spans="1:22" x14ac:dyDescent="0.25">
      <c r="G18" s="1" t="s">
        <v>12</v>
      </c>
      <c r="H18" s="2"/>
      <c r="I18" s="15">
        <v>16469082</v>
      </c>
    </row>
    <row r="19" spans="1:22" x14ac:dyDescent="0.25">
      <c r="A19" s="2"/>
      <c r="G19" s="1" t="s">
        <v>24</v>
      </c>
      <c r="H19" s="2"/>
      <c r="I19" s="15">
        <f>I18+I17-I16</f>
        <v>8816364.5099999979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363442.85</v>
      </c>
      <c r="N21" s="2"/>
    </row>
    <row r="22" spans="1:22" x14ac:dyDescent="0.25">
      <c r="G22" s="1"/>
      <c r="H22" s="1" t="s">
        <v>39</v>
      </c>
      <c r="I22" s="15">
        <v>85644.73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484326.42999999993</v>
      </c>
    </row>
    <row r="26" spans="1:22" x14ac:dyDescent="0.25">
      <c r="A26" s="1" t="s">
        <v>71</v>
      </c>
      <c r="B26" s="2">
        <f>B4+E5+I18</f>
        <v>221679305.13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1437370.0699999996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2648.9800000000005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2025</v>
      </c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8075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2998</v>
      </c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279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13377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3861348</v>
      </c>
    </row>
    <row r="39" spans="1:23" x14ac:dyDescent="0.2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2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4" sqref="D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2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2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2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6771906.6900000004</v>
      </c>
    </row>
    <row r="18" spans="1:22" x14ac:dyDescent="0.25">
      <c r="G18" s="1" t="s">
        <v>12</v>
      </c>
      <c r="H18" s="2"/>
      <c r="I18" s="15">
        <v>16247646</v>
      </c>
    </row>
    <row r="19" spans="1:22" x14ac:dyDescent="0.25">
      <c r="A19" s="2"/>
      <c r="G19" s="1" t="s">
        <v>24</v>
      </c>
      <c r="H19" s="2"/>
      <c r="I19" s="15">
        <f>I18+I17-I16</f>
        <v>9019552.6900000013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362518.83</v>
      </c>
      <c r="N21" s="2"/>
    </row>
    <row r="22" spans="1:22" x14ac:dyDescent="0.25">
      <c r="G22" s="1"/>
      <c r="H22" s="1" t="s">
        <v>39</v>
      </c>
      <c r="I22" s="15">
        <v>85431.55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2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3180639</v>
      </c>
    </row>
    <row r="39" spans="1:23" x14ac:dyDescent="0.2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2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2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2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2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2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2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6980146.8799999999</v>
      </c>
    </row>
    <row r="18" spans="1:22" x14ac:dyDescent="0.25">
      <c r="G18" s="1" t="s">
        <v>12</v>
      </c>
      <c r="H18" s="2"/>
      <c r="I18" s="15">
        <v>16140528</v>
      </c>
    </row>
    <row r="19" spans="1:22" x14ac:dyDescent="0.25">
      <c r="A19" s="2"/>
      <c r="G19" s="1" t="s">
        <v>24</v>
      </c>
      <c r="H19" s="2"/>
      <c r="I19" s="15">
        <f>I18+I17-I16</f>
        <v>9120674.879999999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361677.02</v>
      </c>
      <c r="N21" s="2"/>
    </row>
    <row r="22" spans="1:22" x14ac:dyDescent="0.25">
      <c r="G22" s="1"/>
      <c r="H22" s="1" t="s">
        <v>39</v>
      </c>
      <c r="I22" s="15">
        <v>85237.36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2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3261386</v>
      </c>
    </row>
    <row r="39" spans="1:23" x14ac:dyDescent="0.2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2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79" sqref="B7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11627365.24</v>
      </c>
      <c r="D3" s="1" t="s">
        <v>1</v>
      </c>
      <c r="E3" s="18">
        <v>90738171.780000001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221104185.12</v>
      </c>
      <c r="D4" s="1" t="s">
        <v>11</v>
      </c>
      <c r="E4" s="38">
        <v>19609024.780000001</v>
      </c>
      <c r="H4" s="1" t="s">
        <v>238</v>
      </c>
      <c r="I4" s="13">
        <v>82</v>
      </c>
      <c r="J4" s="13">
        <v>-6</v>
      </c>
    </row>
    <row r="5" spans="1:10" x14ac:dyDescent="0.25">
      <c r="A5" s="1" t="s">
        <v>3</v>
      </c>
      <c r="B5" s="2">
        <v>265735018.84999999</v>
      </c>
      <c r="D5" s="1" t="s">
        <v>12</v>
      </c>
      <c r="E5" s="2">
        <v>71129147</v>
      </c>
      <c r="H5" s="1" t="s">
        <v>370</v>
      </c>
      <c r="I5" s="13">
        <v>5</v>
      </c>
      <c r="J5" s="13">
        <v>-6</v>
      </c>
    </row>
    <row r="6" spans="1:10" x14ac:dyDescent="0.25">
      <c r="A6" s="1" t="s">
        <v>11</v>
      </c>
      <c r="B6" s="37">
        <v>44630833.729999997</v>
      </c>
      <c r="D6" s="1" t="s">
        <v>4</v>
      </c>
      <c r="E6" s="2">
        <v>11000000</v>
      </c>
      <c r="H6" s="1" t="s">
        <v>323</v>
      </c>
      <c r="I6" s="13">
        <v>12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1</v>
      </c>
      <c r="J7" s="13">
        <v>-7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1243.2</v>
      </c>
      <c r="G8" s="1"/>
    </row>
    <row r="9" spans="1:10" x14ac:dyDescent="0.25">
      <c r="A9" s="1" t="s">
        <v>82</v>
      </c>
      <c r="B9" s="2">
        <v>3468.49</v>
      </c>
      <c r="D9" s="1" t="s">
        <v>88</v>
      </c>
      <c r="E9" s="3">
        <v>1143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'20171124'!E10+'20171127'!E8</f>
        <v>732421.89999999956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'20171124'!B11+'20171127'!B9</f>
        <v>1483839.3400000003</v>
      </c>
      <c r="E11" s="2"/>
      <c r="G11" s="1"/>
      <c r="H11" s="1" t="s">
        <v>43</v>
      </c>
      <c r="I11" s="3">
        <f>SUM(J4:J7)</f>
        <v>-21</v>
      </c>
    </row>
    <row r="12" spans="1:10" x14ac:dyDescent="0.25">
      <c r="A12" s="1" t="s">
        <v>86</v>
      </c>
      <c r="B12" s="18">
        <v>1261.75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'20171124'!B13+'20171127'!B12</f>
        <v>253366.40000000011</v>
      </c>
      <c r="E13" s="2"/>
      <c r="G13" s="1"/>
      <c r="H13" s="1" t="s">
        <v>30</v>
      </c>
      <c r="I13" s="15">
        <v>88521660</v>
      </c>
    </row>
    <row r="14" spans="1:10" x14ac:dyDescent="0.25">
      <c r="A14" s="1" t="s">
        <v>333</v>
      </c>
      <c r="B14" s="3">
        <v>73947888</v>
      </c>
      <c r="G14" s="1"/>
      <c r="H14" s="1" t="s">
        <v>31</v>
      </c>
      <c r="I14" s="15">
        <v>-18709680</v>
      </c>
    </row>
    <row r="15" spans="1:10" x14ac:dyDescent="0.25">
      <c r="A15" s="1"/>
      <c r="B15" s="2"/>
      <c r="G15" s="1"/>
      <c r="H15" s="1" t="s">
        <v>32</v>
      </c>
      <c r="I15" s="15">
        <f>I14+I13</f>
        <v>69811980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7019295.5099999998</v>
      </c>
    </row>
    <row r="18" spans="1:22" x14ac:dyDescent="0.25">
      <c r="G18" s="1" t="s">
        <v>12</v>
      </c>
      <c r="H18" s="2"/>
      <c r="I18" s="15">
        <v>13278249</v>
      </c>
    </row>
    <row r="19" spans="1:22" x14ac:dyDescent="0.25">
      <c r="A19" s="2"/>
      <c r="G19" s="1" t="s">
        <v>24</v>
      </c>
      <c r="H19" s="2"/>
      <c r="I19" s="15">
        <f>I18+I17-I16</f>
        <v>10297544.509999998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383421.04</v>
      </c>
      <c r="N21" s="2"/>
    </row>
    <row r="22" spans="1:22" x14ac:dyDescent="0.25">
      <c r="G22" s="1"/>
      <c r="H22" s="1" t="s">
        <v>39</v>
      </c>
      <c r="I22" s="15">
        <v>90253.73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508913.61999999994</v>
      </c>
    </row>
    <row r="26" spans="1:22" x14ac:dyDescent="0.25">
      <c r="A26" s="1" t="s">
        <v>71</v>
      </c>
      <c r="B26" s="2">
        <f>B4+E5+I18</f>
        <v>305511581.12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1494701.9199999997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2630.41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8951</v>
      </c>
      <c r="D33" s="1" t="s">
        <v>74</v>
      </c>
      <c r="E33" s="2">
        <v>15337865</v>
      </c>
      <c r="G33" s="16" t="s">
        <v>296</v>
      </c>
      <c r="H33" s="2">
        <f>E33</f>
        <v>15337865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562</v>
      </c>
      <c r="D34" s="1" t="s">
        <v>75</v>
      </c>
      <c r="E34" s="2">
        <v>14578400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4441</v>
      </c>
      <c r="D35" s="1" t="s">
        <v>76</v>
      </c>
      <c r="E35" s="2">
        <v>-155583</v>
      </c>
      <c r="G35" s="40" t="s">
        <v>298</v>
      </c>
      <c r="H35" s="41">
        <f>H33+H34</f>
        <v>15343022.605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1042</v>
      </c>
      <c r="D36" s="1" t="s">
        <v>77</v>
      </c>
      <c r="E36" s="2">
        <v>-966874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14996</v>
      </c>
      <c r="D37" s="1" t="s">
        <v>78</v>
      </c>
      <c r="E37" s="2">
        <v>-1245030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896355</v>
      </c>
    </row>
    <row r="39" spans="1:23" x14ac:dyDescent="0.25">
      <c r="A39" s="1" t="s">
        <v>103</v>
      </c>
      <c r="B39" s="3"/>
      <c r="D39" s="1" t="s">
        <v>80</v>
      </c>
      <c r="E39" s="10">
        <v>-51638</v>
      </c>
    </row>
    <row r="40" spans="1:23" s="9" customFormat="1" x14ac:dyDescent="0.25">
      <c r="A40"/>
      <c r="B40"/>
      <c r="D40" s="1" t="s">
        <v>81</v>
      </c>
      <c r="E40" s="2">
        <v>-5957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2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2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2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2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6783973.5999999996</v>
      </c>
    </row>
    <row r="18" spans="1:22" x14ac:dyDescent="0.25">
      <c r="G18" s="1" t="s">
        <v>12</v>
      </c>
      <c r="H18" s="2"/>
      <c r="I18" s="15">
        <v>14375664</v>
      </c>
    </row>
    <row r="19" spans="1:22" x14ac:dyDescent="0.25">
      <c r="A19" s="2"/>
      <c r="G19" s="1" t="s">
        <v>24</v>
      </c>
      <c r="H19" s="2"/>
      <c r="I19" s="15">
        <f>I18+I17-I16</f>
        <v>9159637.6000000015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359645.3</v>
      </c>
      <c r="N21" s="2"/>
    </row>
    <row r="22" spans="1:22" x14ac:dyDescent="0.25">
      <c r="G22" s="1"/>
      <c r="H22" s="1" t="s">
        <v>39</v>
      </c>
      <c r="I22" s="15">
        <v>84768.639999999999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2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2931418</v>
      </c>
    </row>
    <row r="39" spans="1:23" x14ac:dyDescent="0.2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2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2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2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2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8031140.9000000004</v>
      </c>
    </row>
    <row r="18" spans="1:22" x14ac:dyDescent="0.25">
      <c r="G18" s="1" t="s">
        <v>12</v>
      </c>
      <c r="H18" s="2"/>
      <c r="I18" s="15">
        <v>13112640</v>
      </c>
    </row>
    <row r="19" spans="1:22" x14ac:dyDescent="0.25">
      <c r="A19" s="2"/>
      <c r="G19" s="1" t="s">
        <v>24</v>
      </c>
      <c r="H19" s="2"/>
      <c r="I19" s="15">
        <f>I18+I17-I16</f>
        <v>9143780.8999999985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358469.33</v>
      </c>
      <c r="N21" s="2"/>
    </row>
    <row r="22" spans="1:22" x14ac:dyDescent="0.25">
      <c r="G22" s="1"/>
      <c r="H22" s="1" t="s">
        <v>39</v>
      </c>
      <c r="I22" s="15">
        <v>84497.34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2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2443427</v>
      </c>
    </row>
    <row r="39" spans="1:23" x14ac:dyDescent="0.2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2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2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2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2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2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8926786.5700000003</v>
      </c>
    </row>
    <row r="18" spans="1:22" x14ac:dyDescent="0.25">
      <c r="G18" s="1" t="s">
        <v>12</v>
      </c>
      <c r="H18" s="2"/>
      <c r="I18" s="15">
        <v>12543921</v>
      </c>
    </row>
    <row r="19" spans="1:22" x14ac:dyDescent="0.25">
      <c r="A19" s="2"/>
      <c r="G19" s="1" t="s">
        <v>24</v>
      </c>
      <c r="H19" s="2"/>
      <c r="I19" s="15">
        <f>I18+I17-I16</f>
        <v>9470707.5700000003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357036.01</v>
      </c>
      <c r="N21" s="2"/>
    </row>
    <row r="22" spans="1:22" x14ac:dyDescent="0.25">
      <c r="G22" s="1"/>
      <c r="H22" s="1" t="s">
        <v>39</v>
      </c>
      <c r="I22" s="15">
        <v>84166.67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2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2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2352738</v>
      </c>
    </row>
    <row r="39" spans="1:23" x14ac:dyDescent="0.2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2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2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2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2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2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2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8329045.6399999997</v>
      </c>
    </row>
    <row r="18" spans="1:22" x14ac:dyDescent="0.25">
      <c r="G18" s="1" t="s">
        <v>12</v>
      </c>
      <c r="H18" s="2"/>
      <c r="I18" s="15">
        <v>12396960</v>
      </c>
    </row>
    <row r="19" spans="1:22" x14ac:dyDescent="0.25">
      <c r="A19" s="2"/>
      <c r="G19" s="1" t="s">
        <v>24</v>
      </c>
      <c r="H19" s="2"/>
      <c r="I19" s="15">
        <f>I18+I17-I16</f>
        <v>8726005.6400000006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356363.83</v>
      </c>
      <c r="N21" s="2"/>
    </row>
    <row r="22" spans="1:22" x14ac:dyDescent="0.25">
      <c r="G22" s="1"/>
      <c r="H22" s="1" t="s">
        <v>39</v>
      </c>
      <c r="I22" s="15">
        <v>84011.6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2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85" sqref="A8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37297194.840000004</v>
      </c>
      <c r="D3" s="1" t="s">
        <v>1</v>
      </c>
      <c r="E3" s="18">
        <v>91100564.980000004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215465323.00999999</v>
      </c>
      <c r="D4" s="1" t="s">
        <v>11</v>
      </c>
      <c r="E4" s="38">
        <v>21750281.18</v>
      </c>
      <c r="H4" s="1" t="s">
        <v>238</v>
      </c>
      <c r="I4" s="13">
        <v>86</v>
      </c>
      <c r="J4" s="13">
        <v>-8</v>
      </c>
    </row>
    <row r="5" spans="1:10" x14ac:dyDescent="0.25">
      <c r="A5" s="1" t="s">
        <v>3</v>
      </c>
      <c r="B5" s="2">
        <v>265767128.81</v>
      </c>
      <c r="D5" s="1" t="s">
        <v>12</v>
      </c>
      <c r="E5" s="2">
        <v>69350283.799999997</v>
      </c>
      <c r="H5" s="1" t="s">
        <v>370</v>
      </c>
      <c r="I5" s="13">
        <v>2</v>
      </c>
      <c r="J5" s="13">
        <v>-2</v>
      </c>
    </row>
    <row r="6" spans="1:10" x14ac:dyDescent="0.25">
      <c r="A6" s="1" t="s">
        <v>11</v>
      </c>
      <c r="B6" s="37">
        <v>50301805.799999997</v>
      </c>
      <c r="D6" s="1" t="s">
        <v>4</v>
      </c>
      <c r="E6" s="2">
        <v>11000000</v>
      </c>
      <c r="H6" s="1" t="s">
        <v>323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>
        <v>-2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1772.8</v>
      </c>
      <c r="G8" s="1"/>
    </row>
    <row r="9" spans="1:10" x14ac:dyDescent="0.25">
      <c r="A9" s="1" t="s">
        <v>82</v>
      </c>
      <c r="B9" s="2">
        <v>4610.8999999999996</v>
      </c>
      <c r="D9" s="1" t="s">
        <v>88</v>
      </c>
      <c r="E9" s="3">
        <v>1988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'20171123'!E10+'20171124'!E8</f>
        <v>731178.6999999996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'20171123'!B11+'20171124'!B9</f>
        <v>1480370.8500000003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1091.98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'20171123'!B13+'20171124'!B12</f>
        <v>252104.65000000011</v>
      </c>
      <c r="E13" s="2"/>
      <c r="G13" s="1"/>
      <c r="H13" s="1" t="s">
        <v>30</v>
      </c>
      <c r="I13" s="15">
        <v>77628600</v>
      </c>
    </row>
    <row r="14" spans="1:10" x14ac:dyDescent="0.25">
      <c r="A14" s="1" t="s">
        <v>333</v>
      </c>
      <c r="B14" s="3">
        <v>72037888</v>
      </c>
      <c r="G14" s="1"/>
      <c r="H14" s="1" t="s">
        <v>31</v>
      </c>
      <c r="I14" s="15">
        <v>-11502180</v>
      </c>
    </row>
    <row r="15" spans="1:10" x14ac:dyDescent="0.25">
      <c r="A15" s="1"/>
      <c r="B15" s="2"/>
      <c r="G15" s="1"/>
      <c r="H15" s="1" t="s">
        <v>32</v>
      </c>
      <c r="I15" s="15">
        <f>I14+I13</f>
        <v>66126420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8724622.4299999997</v>
      </c>
    </row>
    <row r="18" spans="1:22" x14ac:dyDescent="0.25">
      <c r="G18" s="1" t="s">
        <v>12</v>
      </c>
      <c r="H18" s="2"/>
      <c r="I18" s="15">
        <v>11695374</v>
      </c>
    </row>
    <row r="19" spans="1:22" x14ac:dyDescent="0.25">
      <c r="A19" s="2"/>
      <c r="G19" s="1" t="s">
        <v>24</v>
      </c>
      <c r="H19" s="2"/>
      <c r="I19" s="15">
        <f>I18+I17-I16</f>
        <v>10419996.43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380040.37</v>
      </c>
      <c r="N21" s="2"/>
    </row>
    <row r="22" spans="1:22" x14ac:dyDescent="0.25">
      <c r="G22" s="1"/>
      <c r="H22" s="1" t="s">
        <v>39</v>
      </c>
      <c r="I22" s="15">
        <v>89473.81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504753.02999999997</v>
      </c>
    </row>
    <row r="26" spans="1:22" x14ac:dyDescent="0.25">
      <c r="A26" s="1" t="s">
        <v>71</v>
      </c>
      <c r="B26" s="2">
        <f>B4+E5+I18</f>
        <v>296510980.81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1488036.3799999997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2990.24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9079</v>
      </c>
      <c r="D33" s="1" t="s">
        <v>74</v>
      </c>
      <c r="E33" s="2">
        <v>15493385</v>
      </c>
      <c r="G33" s="16" t="s">
        <v>296</v>
      </c>
      <c r="H33" s="2">
        <f>E33</f>
        <v>15493385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231</v>
      </c>
      <c r="D34" s="1" t="s">
        <v>75</v>
      </c>
      <c r="E34" s="2">
        <v>15545322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4218</v>
      </c>
      <c r="D35" s="1" t="s">
        <v>76</v>
      </c>
      <c r="E35" s="2">
        <v>326363</v>
      </c>
      <c r="G35" s="40" t="s">
        <v>298</v>
      </c>
      <c r="H35" s="41">
        <f>H33+H34</f>
        <v>15498542.605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969</v>
      </c>
      <c r="D36" s="1" t="s">
        <v>77</v>
      </c>
      <c r="E36" s="2">
        <v>403687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14497</v>
      </c>
      <c r="D37" s="1" t="s">
        <v>78</v>
      </c>
      <c r="E37" s="2">
        <v>-185844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1090212</v>
      </c>
    </row>
    <row r="39" spans="1:23" x14ac:dyDescent="0.25">
      <c r="A39" s="1" t="s">
        <v>103</v>
      </c>
      <c r="B39" s="3"/>
      <c r="D39" s="1" t="s">
        <v>80</v>
      </c>
      <c r="E39" s="10">
        <v>-58378</v>
      </c>
    </row>
    <row r="40" spans="1:23" s="9" customFormat="1" x14ac:dyDescent="0.25">
      <c r="A40"/>
      <c r="B40"/>
      <c r="D40" s="1" t="s">
        <v>81</v>
      </c>
      <c r="E40" s="2">
        <v>504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1" sqref="A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676.8</v>
      </c>
      <c r="G8" s="1"/>
    </row>
    <row r="9" spans="1:10" x14ac:dyDescent="0.25">
      <c r="A9" s="1" t="s">
        <v>82</v>
      </c>
      <c r="B9" s="2">
        <v>6643.83</v>
      </c>
      <c r="D9" s="1" t="s">
        <v>88</v>
      </c>
      <c r="E9" s="3">
        <v>639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'20171122'!E10+'20171123'!E8</f>
        <v>729405.89999999956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'20171122'!B11+'20171123'!B9</f>
        <v>1475759.9500000004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'20171122'!B13+'20171123'!B12</f>
        <v>251012.6700000001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64311055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379409.16</v>
      </c>
      <c r="N21" s="2"/>
    </row>
    <row r="22" spans="1:22" x14ac:dyDescent="0.25">
      <c r="G22" s="1"/>
      <c r="H22" s="1" t="s">
        <v>39</v>
      </c>
      <c r="I22" s="15">
        <v>89328.19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503976.19999999995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168.23</v>
      </c>
    </row>
    <row r="27" spans="1:22" x14ac:dyDescent="0.25">
      <c r="A27" s="1" t="s">
        <v>90</v>
      </c>
      <c r="B27" s="2">
        <f>$B$13+$E$10+$I$25</f>
        <v>1484394.7699999996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1656.03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15167023</v>
      </c>
      <c r="G33" s="16" t="s">
        <v>296</v>
      </c>
      <c r="H33" s="2">
        <f>E33</f>
        <v>15167023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15141635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-139004</v>
      </c>
      <c r="G35" s="40" t="s">
        <v>298</v>
      </c>
      <c r="H35" s="41">
        <f>H33+H34</f>
        <v>15172180.605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165691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-766985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485887</v>
      </c>
    </row>
    <row r="39" spans="1:23" x14ac:dyDescent="0.25">
      <c r="A39" s="1" t="s">
        <v>103</v>
      </c>
      <c r="B39" s="3"/>
      <c r="D39" s="1" t="s">
        <v>80</v>
      </c>
      <c r="E39" s="10">
        <v>-42995</v>
      </c>
    </row>
    <row r="40" spans="1:23" s="9" customFormat="1" x14ac:dyDescent="0.25">
      <c r="A40"/>
      <c r="B40"/>
      <c r="D40" s="1" t="s">
        <v>81</v>
      </c>
      <c r="E40" s="2">
        <v>-1557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43683725.909999996</v>
      </c>
      <c r="D3" s="1" t="s">
        <v>1</v>
      </c>
      <c r="E3" s="18">
        <v>89697832.780000001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189572546.53</v>
      </c>
      <c r="D4" s="1" t="s">
        <v>11</v>
      </c>
      <c r="E4" s="38">
        <v>14713275.380000001</v>
      </c>
      <c r="H4" s="1" t="s">
        <v>238</v>
      </c>
      <c r="I4" s="13">
        <v>86</v>
      </c>
      <c r="J4" s="13">
        <v>-9</v>
      </c>
    </row>
    <row r="5" spans="1:10" x14ac:dyDescent="0.25">
      <c r="A5" s="1" t="s">
        <v>3</v>
      </c>
      <c r="B5" s="2">
        <v>271260266.29000002</v>
      </c>
      <c r="D5" s="1" t="s">
        <v>12</v>
      </c>
      <c r="E5" s="2">
        <v>74984557.400000006</v>
      </c>
      <c r="H5" s="1" t="s">
        <v>370</v>
      </c>
      <c r="I5" s="13">
        <v>1</v>
      </c>
      <c r="J5" s="13"/>
    </row>
    <row r="6" spans="1:10" x14ac:dyDescent="0.25">
      <c r="A6" s="1" t="s">
        <v>11</v>
      </c>
      <c r="B6" s="37">
        <v>81687719.760000005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3</v>
      </c>
      <c r="J7" s="13">
        <v>-1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1376</v>
      </c>
      <c r="G8" s="1"/>
    </row>
    <row r="9" spans="1:10" x14ac:dyDescent="0.25">
      <c r="A9" s="1" t="s">
        <v>82</v>
      </c>
      <c r="B9" s="2">
        <v>3993.85</v>
      </c>
      <c r="D9" s="1" t="s">
        <v>88</v>
      </c>
      <c r="E9" s="3">
        <v>1412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'20171121'!E10+'20171122'!E8</f>
        <v>728729.09999999951</v>
      </c>
      <c r="G10" s="1"/>
      <c r="H10" s="1" t="s">
        <v>42</v>
      </c>
      <c r="I10" s="3">
        <f>SUMIF(I4:I8,"&gt;=0")</f>
        <v>91</v>
      </c>
    </row>
    <row r="11" spans="1:10" x14ac:dyDescent="0.25">
      <c r="A11" s="1" t="s">
        <v>84</v>
      </c>
      <c r="B11" s="2">
        <f>'20171121'!B11+'20171122'!B9</f>
        <v>1469116.1200000003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1191.7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'20171121'!B13+'20171122'!B12</f>
        <v>250201.6700000001</v>
      </c>
      <c r="E13" s="2"/>
      <c r="G13" s="1"/>
      <c r="H13" s="1" t="s">
        <v>30</v>
      </c>
      <c r="I13" s="15">
        <v>81940620</v>
      </c>
    </row>
    <row r="14" spans="1:10" x14ac:dyDescent="0.25">
      <c r="A14" s="1" t="s">
        <v>333</v>
      </c>
      <c r="B14" s="3">
        <v>62236555</v>
      </c>
      <c r="G14" s="1"/>
      <c r="H14" s="1" t="s">
        <v>31</v>
      </c>
      <c r="I14" s="15">
        <v>-13549020</v>
      </c>
    </row>
    <row r="15" spans="1:10" x14ac:dyDescent="0.25">
      <c r="A15" s="1"/>
      <c r="B15" s="2"/>
      <c r="G15" s="1"/>
      <c r="H15" s="1" t="s">
        <v>32</v>
      </c>
      <c r="I15" s="15">
        <f>I14+I13</f>
        <v>68391600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9169470.2799999993</v>
      </c>
    </row>
    <row r="18" spans="1:22" x14ac:dyDescent="0.25">
      <c r="G18" s="1" t="s">
        <v>12</v>
      </c>
      <c r="H18" s="2"/>
      <c r="I18" s="15">
        <v>12291093</v>
      </c>
    </row>
    <row r="19" spans="1:22" x14ac:dyDescent="0.25">
      <c r="A19" s="2"/>
      <c r="G19" s="1" t="s">
        <v>24</v>
      </c>
      <c r="H19" s="2"/>
      <c r="I19" s="15">
        <f>I18+I17-I16</f>
        <v>11460563.280000001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378680.02</v>
      </c>
      <c r="N21" s="2"/>
    </row>
    <row r="22" spans="1:22" x14ac:dyDescent="0.25">
      <c r="G22" s="1"/>
      <c r="H22" s="1" t="s">
        <v>39</v>
      </c>
      <c r="I22" s="15">
        <v>89159.96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503078.83</v>
      </c>
    </row>
    <row r="26" spans="1:22" x14ac:dyDescent="0.25">
      <c r="A26" s="1" t="s">
        <v>71</v>
      </c>
      <c r="B26" s="2">
        <f>B4+E5+I18</f>
        <v>276848196.93000001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1482009.5999999996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2693.16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1308</v>
      </c>
      <c r="D33" s="1" t="s">
        <v>74</v>
      </c>
      <c r="E33" s="2">
        <v>15306026</v>
      </c>
      <c r="G33" s="16" t="s">
        <v>296</v>
      </c>
      <c r="H33" s="2">
        <f>E33</f>
        <v>15306026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8796</v>
      </c>
      <c r="D34" s="1" t="s">
        <v>75</v>
      </c>
      <c r="E34" s="2">
        <v>14975943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3865</v>
      </c>
      <c r="D35" s="1" t="s">
        <v>76</v>
      </c>
      <c r="E35" s="2">
        <v>-230031</v>
      </c>
      <c r="G35" s="40" t="s">
        <v>298</v>
      </c>
      <c r="H35" s="41">
        <f>H33+H34</f>
        <v>15311183.605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755</v>
      </c>
      <c r="D36" s="1" t="s">
        <v>77</v>
      </c>
      <c r="E36" s="2">
        <v>-493908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14724</v>
      </c>
      <c r="D37" s="1" t="s">
        <v>78</v>
      </c>
      <c r="E37" s="2">
        <v>-3428320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-177395</v>
      </c>
    </row>
    <row r="39" spans="1:23" x14ac:dyDescent="0.25">
      <c r="A39" s="1" t="s">
        <v>103</v>
      </c>
      <c r="B39" s="3"/>
      <c r="D39" s="1" t="s">
        <v>80</v>
      </c>
      <c r="E39" s="10">
        <v>-43655</v>
      </c>
    </row>
    <row r="40" spans="1:23" s="9" customFormat="1" x14ac:dyDescent="0.25">
      <c r="A40"/>
      <c r="B40"/>
      <c r="D40" s="1" t="s">
        <v>81</v>
      </c>
      <c r="E40" s="2">
        <v>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12774689.84</v>
      </c>
      <c r="D3" s="1" t="s">
        <v>1</v>
      </c>
      <c r="E3" s="18">
        <v>80350557.780000001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197178908.78</v>
      </c>
      <c r="D4" s="1" t="s">
        <v>11</v>
      </c>
      <c r="E4" s="38">
        <v>11582368.18</v>
      </c>
      <c r="H4" s="1" t="s">
        <v>238</v>
      </c>
      <c r="I4" s="13">
        <v>87</v>
      </c>
      <c r="J4" s="13">
        <v>-9</v>
      </c>
    </row>
    <row r="5" spans="1:10" x14ac:dyDescent="0.25">
      <c r="A5" s="1" t="s">
        <v>3</v>
      </c>
      <c r="B5" s="2">
        <v>274960578.11000001</v>
      </c>
      <c r="D5" s="1" t="s">
        <v>12</v>
      </c>
      <c r="E5" s="2">
        <v>68768189.599999994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77781669.329999998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1825.6</v>
      </c>
      <c r="G8" s="1"/>
    </row>
    <row r="9" spans="1:10" x14ac:dyDescent="0.25">
      <c r="A9" s="1" t="s">
        <v>82</v>
      </c>
      <c r="B9" s="2">
        <v>6979.49</v>
      </c>
      <c r="D9" s="1" t="s">
        <v>88</v>
      </c>
      <c r="E9" s="3">
        <v>1374</v>
      </c>
      <c r="H9" s="1"/>
    </row>
    <row r="10" spans="1:10" x14ac:dyDescent="0.25">
      <c r="A10" s="1" t="s">
        <v>83</v>
      </c>
      <c r="B10" s="2">
        <v>65000000</v>
      </c>
      <c r="D10" s="1" t="s">
        <v>85</v>
      </c>
      <c r="E10" s="2">
        <f>'20171120'!E10+'20171121'!E8</f>
        <v>727353.09999999951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'20171120'!B11+'20171121'!B9</f>
        <v>1465122.2700000003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2471.2199999999998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'20171120'!B13+'20171121'!B12</f>
        <v>249009.97000000009</v>
      </c>
      <c r="E13" s="2"/>
      <c r="G13" s="1"/>
      <c r="H13" s="1" t="s">
        <v>30</v>
      </c>
      <c r="I13" s="15">
        <v>79371120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-12374760</v>
      </c>
    </row>
    <row r="15" spans="1:10" x14ac:dyDescent="0.25">
      <c r="A15" s="1"/>
      <c r="B15" s="2"/>
      <c r="G15" s="1"/>
      <c r="H15" s="1" t="s">
        <v>32</v>
      </c>
      <c r="I15" s="15">
        <f>I14+I13</f>
        <v>66996360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11188588.74</v>
      </c>
    </row>
    <row r="18" spans="1:22" x14ac:dyDescent="0.25">
      <c r="G18" s="1" t="s">
        <v>12</v>
      </c>
      <c r="H18" s="2"/>
      <c r="I18" s="15">
        <v>11905668</v>
      </c>
    </row>
    <row r="19" spans="1:22" x14ac:dyDescent="0.25">
      <c r="A19" s="2"/>
      <c r="G19" s="1" t="s">
        <v>24</v>
      </c>
      <c r="H19" s="2"/>
      <c r="I19" s="15">
        <f>I18+I17-I16</f>
        <v>10094256.740000002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378136.17</v>
      </c>
      <c r="N21" s="2"/>
    </row>
    <row r="22" spans="1:22" x14ac:dyDescent="0.25">
      <c r="G22" s="1"/>
      <c r="H22" s="1" t="s">
        <v>39</v>
      </c>
      <c r="I22" s="15">
        <v>89034.5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502409.51999999996</v>
      </c>
    </row>
    <row r="26" spans="1:22" x14ac:dyDescent="0.25">
      <c r="A26" s="1" t="s">
        <v>71</v>
      </c>
      <c r="B26" s="2">
        <f>B4+E5+I18</f>
        <v>277852766.38</v>
      </c>
      <c r="G26" s="1"/>
      <c r="H26" s="1" t="s">
        <v>355</v>
      </c>
      <c r="I26" s="2">
        <v>161.77000000000001</v>
      </c>
    </row>
    <row r="27" spans="1:22" x14ac:dyDescent="0.25">
      <c r="A27" s="1" t="s">
        <v>90</v>
      </c>
      <c r="B27" s="2">
        <f>$B$13+$E$10+$I$25</f>
        <v>1478772.5899999996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4458.59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1053</v>
      </c>
      <c r="D33" s="1" t="s">
        <v>74</v>
      </c>
      <c r="E33" s="2">
        <v>15536057</v>
      </c>
      <c r="G33" s="16" t="s">
        <v>296</v>
      </c>
      <c r="H33" s="2">
        <f>E33</f>
        <v>15536057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8757</v>
      </c>
      <c r="D34" s="1" t="s">
        <v>75</v>
      </c>
      <c r="E34" s="2">
        <v>15469852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3744</v>
      </c>
      <c r="D35" s="1" t="s">
        <v>76</v>
      </c>
      <c r="E35" s="2">
        <v>452013</v>
      </c>
      <c r="G35" s="40" t="s">
        <v>298</v>
      </c>
      <c r="H35" s="41">
        <f>H33+H34</f>
        <v>15541214.605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640</v>
      </c>
      <c r="D36" s="1" t="s">
        <v>77</v>
      </c>
      <c r="E36" s="2">
        <v>832013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14194</v>
      </c>
      <c r="D37" s="1" t="s">
        <v>78</v>
      </c>
      <c r="E37" s="2">
        <v>29416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708309</v>
      </c>
    </row>
    <row r="39" spans="1:23" x14ac:dyDescent="0.25">
      <c r="A39" s="1" t="s">
        <v>103</v>
      </c>
      <c r="B39" s="3"/>
      <c r="D39" s="1" t="s">
        <v>80</v>
      </c>
      <c r="E39" s="10">
        <v>-31872</v>
      </c>
    </row>
    <row r="40" spans="1:23" s="9" customFormat="1" x14ac:dyDescent="0.25">
      <c r="A40"/>
      <c r="B40"/>
      <c r="D40" s="1" t="s">
        <v>81</v>
      </c>
      <c r="E40" s="2">
        <v>-2724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" sqref="B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73741001.170000002</v>
      </c>
      <c r="D3" s="1" t="s">
        <v>1</v>
      </c>
      <c r="E3" s="18">
        <v>72884182.379999995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207804865.44999999</v>
      </c>
      <c r="D4" s="1" t="s">
        <v>11</v>
      </c>
      <c r="E4" s="38">
        <v>1449298.38</v>
      </c>
      <c r="H4" s="1" t="s">
        <v>238</v>
      </c>
      <c r="I4" s="13">
        <v>95</v>
      </c>
      <c r="J4" s="13">
        <v>-9</v>
      </c>
    </row>
    <row r="5" spans="1:10" x14ac:dyDescent="0.25">
      <c r="A5" s="1" t="s">
        <v>3</v>
      </c>
      <c r="B5" s="2">
        <v>281545866.62</v>
      </c>
      <c r="D5" s="1" t="s">
        <v>12</v>
      </c>
      <c r="E5" s="2">
        <v>71434884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73741001.709999993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'20171117'!E10+'20171120'!E8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'20171117'!B11+'20171120'!B9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'20171117'!B13+'20171120'!B12</f>
        <v>246538.75000000009</v>
      </c>
      <c r="E13" s="2"/>
      <c r="G13" s="1"/>
      <c r="H13" s="1" t="s">
        <v>30</v>
      </c>
      <c r="I13" s="15">
        <v>85950840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-12302760</v>
      </c>
    </row>
    <row r="15" spans="1:10" x14ac:dyDescent="0.25">
      <c r="A15" s="1"/>
      <c r="B15" s="2"/>
      <c r="G15" s="1"/>
      <c r="H15" s="1" t="s">
        <v>32</v>
      </c>
      <c r="I15" s="15">
        <f>I14+I13</f>
        <v>73648080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11840786.51</v>
      </c>
    </row>
    <row r="18" spans="1:22" x14ac:dyDescent="0.25">
      <c r="G18" s="1" t="s">
        <v>12</v>
      </c>
      <c r="H18" s="2"/>
      <c r="I18" s="15">
        <v>12892626</v>
      </c>
    </row>
    <row r="19" spans="1:22" x14ac:dyDescent="0.25">
      <c r="A19" s="2"/>
      <c r="G19" s="1" t="s">
        <v>24</v>
      </c>
      <c r="H19" s="2"/>
      <c r="I19" s="15">
        <f>I18+I17-I16</f>
        <v>11733412.509999998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292132375.44999999</v>
      </c>
      <c r="G26" s="1"/>
      <c r="H26" s="1" t="s">
        <v>355</v>
      </c>
      <c r="I26" s="2">
        <v>0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1795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3701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598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14888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6" zoomScale="80" zoomScaleNormal="80" workbookViewId="0">
      <selection activeCell="I21" sqref="I21: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>
        <v>95</v>
      </c>
      <c r="J5" s="13">
        <v>-9</v>
      </c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1323.2</v>
      </c>
      <c r="G8" s="1"/>
    </row>
    <row r="9" spans="1:10" x14ac:dyDescent="0.25">
      <c r="A9" s="1" t="s">
        <v>82</v>
      </c>
      <c r="B9" s="2">
        <v>17793.72</v>
      </c>
      <c r="D9" s="1" t="s">
        <v>88</v>
      </c>
      <c r="E9" s="3">
        <v>1011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'20171116'!E10+'20171117'!E8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'20171116'!B11+'20171117'!B9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1770.63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'20171116'!B13+'20171117'!B12</f>
        <v>246538.75000000009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-13000000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695.38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3789.21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15084044</v>
      </c>
      <c r="G33" s="16" t="s">
        <v>296</v>
      </c>
      <c r="H33" s="2">
        <f>E33</f>
        <v>15084044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14637839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53578</v>
      </c>
      <c r="G35" s="40" t="s">
        <v>298</v>
      </c>
      <c r="H35" s="41">
        <f>H33+H34</f>
        <v>15089201.605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51499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611628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-929143</v>
      </c>
    </row>
    <row r="39" spans="1:23" x14ac:dyDescent="0.25">
      <c r="A39" s="1" t="s">
        <v>103</v>
      </c>
      <c r="B39" s="3"/>
      <c r="D39" s="1" t="s">
        <v>80</v>
      </c>
      <c r="E39" s="10">
        <v>-30278</v>
      </c>
    </row>
    <row r="40" spans="1:23" s="9" customFormat="1" x14ac:dyDescent="0.25">
      <c r="A40"/>
      <c r="B40"/>
      <c r="D40" s="1" t="s">
        <v>81</v>
      </c>
      <c r="E40" s="2">
        <v>-4299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12373665.210000001</v>
      </c>
      <c r="D3" s="1" t="s">
        <v>1</v>
      </c>
      <c r="E3" s="18">
        <v>71912821.579999998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193997221.13</v>
      </c>
      <c r="D4" s="1" t="s">
        <v>11</v>
      </c>
      <c r="E4" s="38">
        <v>7930114.3799999999</v>
      </c>
      <c r="H4" s="1" t="s">
        <v>341</v>
      </c>
      <c r="I4" s="13">
        <v>19</v>
      </c>
      <c r="J4" s="13">
        <v>-1</v>
      </c>
    </row>
    <row r="5" spans="1:10" x14ac:dyDescent="0.25">
      <c r="A5" s="1" t="s">
        <v>3</v>
      </c>
      <c r="B5" s="2">
        <v>275378175.42000002</v>
      </c>
      <c r="D5" s="1" t="s">
        <v>12</v>
      </c>
      <c r="E5" s="2">
        <v>63982707.200000003</v>
      </c>
      <c r="H5" s="1" t="s">
        <v>238</v>
      </c>
      <c r="I5" s="13">
        <v>92</v>
      </c>
      <c r="J5" s="13"/>
    </row>
    <row r="6" spans="1:10" x14ac:dyDescent="0.25">
      <c r="A6" s="1" t="s">
        <v>11</v>
      </c>
      <c r="B6" s="37">
        <v>81380954.290000007</v>
      </c>
      <c r="D6" s="1" t="s">
        <v>4</v>
      </c>
      <c r="E6" s="2">
        <v>11000000</v>
      </c>
      <c r="H6" s="1" t="s">
        <v>323</v>
      </c>
      <c r="I6" s="13">
        <v>1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3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244.8</v>
      </c>
      <c r="G8" s="1"/>
    </row>
    <row r="9" spans="1:10" x14ac:dyDescent="0.25">
      <c r="A9" s="1" t="s">
        <v>82</v>
      </c>
      <c r="B9" s="2">
        <v>7289.08</v>
      </c>
      <c r="D9" s="1" t="s">
        <v>88</v>
      </c>
      <c r="E9" s="3">
        <v>277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'20171115'!E10+'20171116'!E8</f>
        <v>724204.29999999958</v>
      </c>
      <c r="G10" s="1"/>
      <c r="H10" s="1" t="s">
        <v>42</v>
      </c>
      <c r="I10" s="3">
        <f>SUMIF(I4:I8,"&gt;=0")</f>
        <v>115</v>
      </c>
    </row>
    <row r="11" spans="1:10" x14ac:dyDescent="0.25">
      <c r="A11" s="1" t="s">
        <v>84</v>
      </c>
      <c r="B11" s="2">
        <f>'20171115'!B11+'20171116'!B9</f>
        <v>1440349.0600000003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1087.01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'20171115'!B13+'20171116'!B12</f>
        <v>244768.12000000008</v>
      </c>
      <c r="E13" s="2"/>
      <c r="G13" s="1"/>
      <c r="H13" s="1" t="s">
        <v>30</v>
      </c>
      <c r="I13" s="15">
        <v>98581140</v>
      </c>
    </row>
    <row r="14" spans="1:10" x14ac:dyDescent="0.25">
      <c r="A14" s="1" t="s">
        <v>333</v>
      </c>
      <c r="B14" s="3">
        <v>66872534</v>
      </c>
      <c r="G14" s="1"/>
      <c r="H14" s="1" t="s">
        <v>31</v>
      </c>
      <c r="I14" s="15">
        <v>-6890460</v>
      </c>
    </row>
    <row r="15" spans="1:10" x14ac:dyDescent="0.25">
      <c r="A15" s="1"/>
      <c r="B15" s="2"/>
      <c r="G15" s="1"/>
      <c r="H15" s="1" t="s">
        <v>32</v>
      </c>
      <c r="I15" s="15">
        <f>I14+I13</f>
        <v>91690680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9252314.8900000006</v>
      </c>
    </row>
    <row r="18" spans="1:22" x14ac:dyDescent="0.25">
      <c r="G18" s="1" t="s">
        <v>12</v>
      </c>
      <c r="H18" s="2"/>
      <c r="I18" s="15">
        <v>14798430</v>
      </c>
    </row>
    <row r="19" spans="1:22" x14ac:dyDescent="0.25">
      <c r="A19" s="2"/>
      <c r="G19" s="1" t="s">
        <v>24</v>
      </c>
      <c r="H19" s="2"/>
      <c r="I19" s="15">
        <f>I18+I17-I16</f>
        <v>11050744.890000001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374420.64</v>
      </c>
      <c r="N21" s="2"/>
    </row>
    <row r="22" spans="1:22" x14ac:dyDescent="0.25">
      <c r="G22" s="1"/>
      <c r="H22" s="1" t="s">
        <v>39</v>
      </c>
      <c r="I22" s="15">
        <v>88177.35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497836.83999999997</v>
      </c>
    </row>
    <row r="26" spans="1:22" x14ac:dyDescent="0.25">
      <c r="A26" s="1" t="s">
        <v>71</v>
      </c>
      <c r="B26" s="2">
        <f>B4+E5+I18</f>
        <v>272778358.32999998</v>
      </c>
      <c r="G26" s="1"/>
      <c r="H26" s="1" t="s">
        <v>355</v>
      </c>
      <c r="I26" s="2">
        <v>457.37</v>
      </c>
    </row>
    <row r="27" spans="1:22" x14ac:dyDescent="0.25">
      <c r="A27" s="1" t="s">
        <v>90</v>
      </c>
      <c r="B27" s="2">
        <f>$B$13+$E$10+$I$25</f>
        <v>1466809.2599999998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1789.1799999999998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2458</v>
      </c>
      <c r="D33" s="1" t="s">
        <v>74</v>
      </c>
      <c r="E33" s="2">
        <v>15030466</v>
      </c>
      <c r="G33" s="16" t="s">
        <v>296</v>
      </c>
      <c r="H33" s="2">
        <f>E33</f>
        <v>15030466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8672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-42184</v>
      </c>
      <c r="G35" s="40" t="s">
        <v>298</v>
      </c>
      <c r="H35" s="41">
        <f>H33+H34</f>
        <v>15035623.605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555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15373</v>
      </c>
      <c r="D37" s="1" t="s">
        <v>78</v>
      </c>
      <c r="E37" s="2">
        <v>2729400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3844041</v>
      </c>
    </row>
    <row r="39" spans="1:23" x14ac:dyDescent="0.25">
      <c r="A39" s="1" t="s">
        <v>103</v>
      </c>
      <c r="B39" s="3"/>
      <c r="D39" s="1" t="s">
        <v>80</v>
      </c>
      <c r="E39" s="10">
        <v>-24846</v>
      </c>
    </row>
    <row r="40" spans="1:23" s="9" customFormat="1" x14ac:dyDescent="0.25">
      <c r="A40"/>
      <c r="B40"/>
      <c r="D40" s="1" t="s">
        <v>81</v>
      </c>
      <c r="E40" s="2">
        <v>-9788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354</vt:i4>
      </vt:variant>
    </vt:vector>
  </HeadingPairs>
  <TitlesOfParts>
    <vt:vector size="354" baseType="lpstr">
      <vt:lpstr>20171128</vt:lpstr>
      <vt:lpstr>20171127</vt:lpstr>
      <vt:lpstr>20171124</vt:lpstr>
      <vt:lpstr>20171123</vt:lpstr>
      <vt:lpstr>20171122</vt:lpstr>
      <vt:lpstr>20171121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2017-11-27T07:10:06Z</dcterms:modified>
</cp:coreProperties>
</file>