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B86" i="1" l="1"/>
  <c r="B85" i="1"/>
  <c r="C86" i="1"/>
  <c r="F37" i="1"/>
  <c r="F61" i="1" l="1"/>
  <c r="F14" i="1"/>
  <c r="B84" i="1" l="1"/>
  <c r="C88" i="1" l="1"/>
  <c r="C87" i="1"/>
  <c r="C85" i="1"/>
  <c r="C84" i="1"/>
  <c r="D110" i="1" l="1"/>
  <c r="E117" i="1"/>
  <c r="E115" i="1"/>
  <c r="C117" i="1"/>
  <c r="I96" i="1"/>
  <c r="C122" i="1"/>
  <c r="E119" i="1"/>
  <c r="C119" i="1"/>
  <c r="E116" i="1"/>
  <c r="C118" i="1"/>
  <c r="C116" i="1"/>
  <c r="E118" i="1"/>
  <c r="C115" i="1"/>
  <c r="E122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I97" i="1"/>
  <c r="K68" i="1"/>
  <c r="I44" i="1"/>
  <c r="J68" i="1"/>
  <c r="I43" i="1"/>
  <c r="K60" i="1"/>
  <c r="J12" i="1"/>
  <c r="J31" i="1"/>
  <c r="K41" i="1"/>
  <c r="K29" i="1"/>
  <c r="J76" i="1"/>
  <c r="K48" i="1"/>
  <c r="J21" i="1"/>
  <c r="K27" i="1"/>
  <c r="K36" i="1"/>
  <c r="I98" i="1"/>
  <c r="I100" i="1"/>
  <c r="K23" i="1"/>
  <c r="I34" i="1"/>
  <c r="J26" i="1"/>
  <c r="I21" i="1"/>
  <c r="K59" i="1"/>
  <c r="I48" i="1"/>
  <c r="K26" i="1"/>
  <c r="J75" i="1"/>
  <c r="I59" i="1"/>
  <c r="K46" i="1"/>
  <c r="I54" i="1"/>
  <c r="J57" i="1"/>
  <c r="J44" i="1"/>
  <c r="J18" i="1"/>
  <c r="J56" i="1"/>
  <c r="I68" i="1"/>
  <c r="I11" i="1"/>
  <c r="K22" i="1"/>
  <c r="J22" i="1"/>
  <c r="J60" i="1"/>
  <c r="I99" i="1"/>
  <c r="I26" i="1"/>
  <c r="K97" i="1"/>
  <c r="K12" i="1"/>
  <c r="J74" i="1"/>
  <c r="J51" i="1"/>
  <c r="I33" i="1"/>
  <c r="K44" i="1"/>
  <c r="I60" i="1"/>
  <c r="I20" i="1"/>
  <c r="K66" i="1"/>
  <c r="L96" i="1"/>
  <c r="I12" i="1"/>
  <c r="K21" i="1"/>
  <c r="I41" i="1"/>
  <c r="K32" i="1"/>
  <c r="J28" i="1"/>
  <c r="K57" i="1"/>
  <c r="K28" i="1"/>
  <c r="J67" i="1"/>
  <c r="K13" i="1"/>
  <c r="I49" i="1"/>
  <c r="J43" i="1"/>
  <c r="J77" i="1"/>
  <c r="K100" i="1"/>
  <c r="J48" i="1"/>
  <c r="K58" i="1"/>
  <c r="I67" i="1"/>
  <c r="J54" i="1"/>
  <c r="I13" i="1"/>
  <c r="J45" i="1"/>
  <c r="K5" i="1"/>
  <c r="K75" i="1"/>
  <c r="I70" i="1"/>
  <c r="I75" i="1"/>
  <c r="I46" i="1"/>
  <c r="I24" i="1"/>
  <c r="I77" i="1"/>
  <c r="J27" i="1"/>
  <c r="J11" i="1"/>
  <c r="K77" i="1"/>
  <c r="J33" i="1"/>
  <c r="J42" i="1"/>
  <c r="I69" i="1"/>
  <c r="J69" i="1"/>
  <c r="I56" i="1"/>
  <c r="K11" i="1"/>
  <c r="J41" i="1"/>
  <c r="K96" i="1"/>
  <c r="I29" i="1"/>
  <c r="K45" i="1"/>
  <c r="I35" i="1"/>
  <c r="K35" i="1"/>
  <c r="K69" i="1"/>
  <c r="K25" i="1"/>
  <c r="J47" i="1"/>
  <c r="I51" i="1"/>
  <c r="K18" i="1"/>
  <c r="J23" i="1"/>
  <c r="J66" i="1"/>
  <c r="I25" i="1"/>
  <c r="J50" i="1"/>
  <c r="J34" i="1"/>
  <c r="J32" i="1"/>
  <c r="I50" i="1"/>
  <c r="K19" i="1"/>
  <c r="J19" i="1"/>
  <c r="L97" i="1"/>
  <c r="J46" i="1"/>
  <c r="K47" i="1"/>
  <c r="J36" i="1"/>
  <c r="K54" i="1"/>
  <c r="I58" i="1"/>
  <c r="K34" i="1"/>
  <c r="I36" i="1"/>
  <c r="I66" i="1"/>
  <c r="J35" i="1"/>
  <c r="K65" i="1"/>
  <c r="I18" i="1"/>
  <c r="L98" i="1"/>
  <c r="J49" i="1"/>
  <c r="K56" i="1"/>
  <c r="J24" i="1"/>
  <c r="J13" i="1"/>
  <c r="I42" i="1"/>
  <c r="K99" i="1"/>
  <c r="K51" i="1"/>
  <c r="K67" i="1"/>
  <c r="I28" i="1"/>
  <c r="I52" i="1"/>
  <c r="I55" i="1"/>
  <c r="K24" i="1"/>
  <c r="J52" i="1"/>
  <c r="J59" i="1"/>
  <c r="I65" i="1"/>
  <c r="J55" i="1"/>
  <c r="I27" i="1"/>
  <c r="I47" i="1"/>
  <c r="I31" i="1"/>
  <c r="L99" i="1"/>
  <c r="K20" i="1"/>
  <c r="L100" i="1"/>
  <c r="I5" i="1"/>
  <c r="I57" i="1"/>
  <c r="J65" i="1"/>
  <c r="J58" i="1"/>
  <c r="I32" i="1"/>
  <c r="I53" i="1"/>
  <c r="K33" i="1"/>
  <c r="K31" i="1"/>
  <c r="I23" i="1"/>
  <c r="K74" i="1"/>
  <c r="I74" i="1"/>
  <c r="K30" i="1"/>
  <c r="I30" i="1"/>
  <c r="J5" i="1"/>
  <c r="K98" i="1"/>
  <c r="K49" i="1"/>
  <c r="I45" i="1"/>
  <c r="K50" i="1"/>
  <c r="I76" i="1"/>
  <c r="K55" i="1"/>
  <c r="K76" i="1"/>
  <c r="J70" i="1"/>
  <c r="J53" i="1"/>
  <c r="J25" i="1"/>
  <c r="K42" i="1"/>
  <c r="I22" i="1"/>
  <c r="J20" i="1"/>
  <c r="K53" i="1"/>
  <c r="K43" i="1"/>
  <c r="I19" i="1"/>
  <c r="J30" i="1"/>
  <c r="J29" i="1"/>
  <c r="K70" i="1"/>
  <c r="K52" i="1"/>
  <c r="G115" i="1" l="1"/>
  <c r="G117" i="1"/>
  <c r="G118" i="1"/>
  <c r="G116" i="1"/>
  <c r="D98" i="1"/>
  <c r="D99" i="1"/>
  <c r="D97" i="1"/>
  <c r="D96" i="1"/>
  <c r="D100" i="1"/>
  <c r="D101" i="1" l="1"/>
  <c r="F78" i="1"/>
  <c r="F71" i="1"/>
  <c r="F6" i="1" l="1"/>
  <c r="B87" i="1" l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<sst xmlns="http://schemas.openxmlformats.org/spreadsheetml/2006/main" count="2787" uniqueCount="190">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</sst>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abSelected="1" topLeftCell="A76" workbookViewId="0">
      <selection activeCell="B85" sqref="B85:B88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18" t="s">
        <v>18</v>
      </c>
      <c r="B18" s="18" t="s">
        <v>19</v>
      </c>
      <c r="C18" s="18">
        <v>20170516</v>
      </c>
      <c r="D18" s="18">
        <v>20170517</v>
      </c>
      <c r="E18" s="18">
        <v>0.315</v>
      </c>
      <c r="F18" s="18">
        <v>1.2683</v>
      </c>
      <c r="G18" s="18" t="s">
        <v>154</v>
      </c>
      <c r="H18" s="18"/>
      <c r="I18" s="36" t="str">
        <f>[1]!s_div_progress(A18,"20161231")</f>
        <v>股东大会通过</v>
      </c>
      <c r="J18" s="18">
        <f>[1]!s_div_recorddate(A18,"2016/12/31")</f>
        <v>0</v>
      </c>
      <c r="K18" s="18">
        <f>[1]!s_div_exdate(A18,"2016/12/31")</f>
        <v>0</v>
      </c>
    </row>
    <row r="19" spans="1:11" s="12" customFormat="1" x14ac:dyDescent="0.25">
      <c r="A19" s="23" t="s">
        <v>88</v>
      </c>
      <c r="B19" s="24" t="s">
        <v>89</v>
      </c>
      <c r="C19" s="24">
        <v>20170517</v>
      </c>
      <c r="D19" s="24">
        <v>20170518</v>
      </c>
      <c r="E19" s="24">
        <v>0.2</v>
      </c>
      <c r="F19" s="24">
        <v>0.2316</v>
      </c>
      <c r="G19" s="18" t="s">
        <v>126</v>
      </c>
      <c r="H19" s="25"/>
      <c r="I19" s="26" t="str">
        <f>[1]!s_div_progress(A19,"20161231")</f>
        <v>董事会预案</v>
      </c>
      <c r="J19" s="27">
        <f>[1]!s_div_recorddate(A19,"2016/12/31")</f>
        <v>0</v>
      </c>
      <c r="K19" s="27">
        <f>[1]!s_div_exdate(A19,"2016/12/31")</f>
        <v>0</v>
      </c>
    </row>
    <row r="20" spans="1:11" s="12" customFormat="1" x14ac:dyDescent="0.25">
      <c r="A20" s="51" t="s">
        <v>135</v>
      </c>
      <c r="B20" s="51" t="s">
        <v>136</v>
      </c>
      <c r="C20" s="18">
        <v>20170518</v>
      </c>
      <c r="D20" s="18">
        <v>20170519</v>
      </c>
      <c r="E20" s="18">
        <v>0.15</v>
      </c>
      <c r="F20" s="18">
        <v>0.41249000000000002</v>
      </c>
      <c r="G20" s="18" t="s">
        <v>126</v>
      </c>
      <c r="H20" s="18"/>
      <c r="I20" s="16" t="str">
        <f>[1]!s_div_progress(A20,"20161231")</f>
        <v>董事会预案</v>
      </c>
      <c r="J20" s="18">
        <f>[1]!s_div_recorddate(A20,"2016/12/31")</f>
        <v>0</v>
      </c>
      <c r="K20" s="18">
        <f>[1]!s_div_exdate(A20,"2016/12/31")</f>
        <v>0</v>
      </c>
    </row>
    <row r="21" spans="1:11" s="12" customFormat="1" x14ac:dyDescent="0.25">
      <c r="A21" s="18" t="s">
        <v>139</v>
      </c>
      <c r="B21" s="18" t="s">
        <v>33</v>
      </c>
      <c r="C21" s="18">
        <v>20170529</v>
      </c>
      <c r="D21" s="18">
        <v>20170531</v>
      </c>
      <c r="E21" s="18">
        <v>0.20499999999999999</v>
      </c>
      <c r="F21" s="18">
        <v>0.34986899999999999</v>
      </c>
      <c r="G21" s="18" t="s">
        <v>112</v>
      </c>
      <c r="H21" s="18"/>
      <c r="I21" s="36" t="str">
        <f>[1]!s_div_progress(A21,"20161231")</f>
        <v>股东大会通过</v>
      </c>
      <c r="J21" s="18">
        <f>[1]!s_div_recorddate(A21,"2016/12/31")</f>
        <v>0</v>
      </c>
      <c r="K21" s="18">
        <f>[1]!s_div_exdate(A21,"2016/12/31")</f>
        <v>0</v>
      </c>
    </row>
    <row r="22" spans="1:11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1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1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1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1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1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1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1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实施</v>
      </c>
      <c r="J30" s="33" t="str">
        <f>[1]!s_div_recorddate(A30,"2016/12/31")</f>
        <v>2017-05-24</v>
      </c>
      <c r="K30" s="33" t="str">
        <f>[1]!s_div_exdate(A30,"2016/12/31")</f>
        <v>2017-05-25</v>
      </c>
    </row>
    <row r="31" spans="1:11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1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SUM(F18:F36)</f>
        <v>16.201858999999999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股东大会通过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5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股东大会通过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$F$6+$F$14+SUM($F$18:$F$30)</f>
        <v>14.061659000000002</v>
      </c>
      <c r="C85" s="12">
        <f>$F$5+$F$12+$F$11+$F$13</f>
        <v>3.7989999999999999</v>
      </c>
    </row>
    <row r="86" spans="1:12" s="12" customFormat="1" x14ac:dyDescent="0.25">
      <c r="A86" s="13" t="s">
        <v>189</v>
      </c>
      <c r="B86" s="12">
        <f>F6+F14+F37+F61</f>
        <v>53.704699999999995</v>
      </c>
      <c r="C86" s="12">
        <f>$F$5+$F$12+$F$11+$F$13</f>
        <v>3.7989999999999999</v>
      </c>
    </row>
    <row r="87" spans="1:12" x14ac:dyDescent="0.25">
      <c r="A87" s="1" t="s">
        <v>118</v>
      </c>
      <c r="B87">
        <f>$F$6+$F$14+$F$37+$F$61+$F$71+$F$78</f>
        <v>61.710999999999999</v>
      </c>
      <c r="C87" s="12">
        <f>$F$5+$F$12+$F$11+$F$13</f>
        <v>3.7989999999999999</v>
      </c>
    </row>
    <row r="88" spans="1:12" x14ac:dyDescent="0.25">
      <c r="A88" s="13" t="s">
        <v>140</v>
      </c>
      <c r="B88" s="12">
        <f>B87</f>
        <v>61.710999999999999</v>
      </c>
      <c r="C88" s="12">
        <f>$F$5+$F$12+$F$11+$F$13</f>
        <v>3.7989999999999999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2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2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股东大会通过</v>
      </c>
    </row>
    <row r="99" spans="1:12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2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2" x14ac:dyDescent="0.25">
      <c r="B101" s="9" t="s">
        <v>179</v>
      </c>
      <c r="D101">
        <f>SUM(D96:D100)</f>
        <v>1.0363143625871244E-2</v>
      </c>
    </row>
    <row r="103" spans="1:12" x14ac:dyDescent="0.25">
      <c r="A103" s="12" t="s">
        <v>156</v>
      </c>
    </row>
    <row r="104" spans="1:12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2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2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2" x14ac:dyDescent="0.25">
      <c r="B107" s="9">
        <v>600893</v>
      </c>
      <c r="C107" s="9" t="s">
        <v>159</v>
      </c>
    </row>
    <row r="108" spans="1:12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2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2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2017-05-22T00:55:02Z</dcterms:modified>
</cp:coreProperties>
</file>