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omments368.xml" ContentType="application/vnd.openxmlformats-officedocument.spreadsheetml.comments+xml"/>
  <Override PartName="/xl/comments369.xml" ContentType="application/vnd.openxmlformats-officedocument.spreadsheetml.comments+xml"/>
  <Override PartName="/xl/comments370.xml" ContentType="application/vnd.openxmlformats-officedocument.spreadsheetml.comments+xml"/>
  <Override PartName="/xl/comments371.xml" ContentType="application/vnd.openxmlformats-officedocument.spreadsheetml.comments+xml"/>
  <Override PartName="/xl/comments372.xml" ContentType="application/vnd.openxmlformats-officedocument.spreadsheetml.comments+xml"/>
  <Override PartName="/xl/comments373.xml" ContentType="application/vnd.openxmlformats-officedocument.spreadsheetml.comments+xml"/>
  <Override PartName="/xl/comments374.xml" ContentType="application/vnd.openxmlformats-officedocument.spreadsheetml.comments+xml"/>
  <Override PartName="/xl/comments375.xml" ContentType="application/vnd.openxmlformats-officedocument.spreadsheetml.comments+xml"/>
  <Override PartName="/xl/comments37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/>
  </bookViews>
  <sheets>
    <sheet name="20180306" sheetId="425" r:id="rId1"/>
    <sheet name="20180305" sheetId="424" r:id="rId2"/>
    <sheet name="20180302" sheetId="423" r:id="rId3"/>
    <sheet name="20180301" sheetId="422" r:id="rId4"/>
    <sheet name="20180228" sheetId="421" r:id="rId5"/>
    <sheet name="20180227" sheetId="420" r:id="rId6"/>
    <sheet name="20180226" sheetId="419" r:id="rId7"/>
    <sheet name="20180214" sheetId="418" r:id="rId8"/>
    <sheet name="20180213" sheetId="417" r:id="rId9"/>
    <sheet name="20180212" sheetId="416" r:id="rId10"/>
    <sheet name="20180209" sheetId="415" r:id="rId11"/>
    <sheet name="20180208" sheetId="414" r:id="rId12"/>
    <sheet name="20180207" sheetId="413" r:id="rId13"/>
    <sheet name="20180206" sheetId="412" r:id="rId14"/>
    <sheet name="20180205" sheetId="411" r:id="rId15"/>
    <sheet name="20180202" sheetId="410" r:id="rId16"/>
    <sheet name="20180201" sheetId="409" r:id="rId17"/>
    <sheet name="20180131" sheetId="408" r:id="rId18"/>
    <sheet name="20180130" sheetId="407" r:id="rId19"/>
    <sheet name="20180129" sheetId="406" r:id="rId20"/>
    <sheet name="20180126" sheetId="405" r:id="rId21"/>
    <sheet name="20180125" sheetId="404" r:id="rId22"/>
    <sheet name="20180124" sheetId="403" r:id="rId23"/>
    <sheet name="20180123" sheetId="402" r:id="rId24"/>
    <sheet name="20180122" sheetId="401" r:id="rId25"/>
    <sheet name="20180119" sheetId="400" r:id="rId26"/>
    <sheet name="20180118" sheetId="399" r:id="rId27"/>
    <sheet name="20180117" sheetId="398" r:id="rId28"/>
    <sheet name="20180116" sheetId="397" r:id="rId29"/>
    <sheet name="20180115" sheetId="396" r:id="rId30"/>
    <sheet name="20180112" sheetId="395" r:id="rId31"/>
    <sheet name="20180111" sheetId="394" r:id="rId32"/>
    <sheet name="20180110" sheetId="393" r:id="rId33"/>
    <sheet name="20180109" sheetId="392" r:id="rId34"/>
    <sheet name="20180108" sheetId="391" r:id="rId35"/>
    <sheet name="20180105" sheetId="390" r:id="rId36"/>
    <sheet name="20180104" sheetId="389" r:id="rId37"/>
    <sheet name="20180103" sheetId="388" r:id="rId38"/>
    <sheet name="20180102" sheetId="387" r:id="rId39"/>
    <sheet name="20180101" sheetId="386" r:id="rId40"/>
    <sheet name="20171229" sheetId="385" r:id="rId41"/>
    <sheet name="20171228" sheetId="384" r:id="rId42"/>
    <sheet name="20171227" sheetId="383" r:id="rId43"/>
    <sheet name="20171226" sheetId="382" r:id="rId44"/>
    <sheet name="20171225" sheetId="381" r:id="rId45"/>
    <sheet name="20171222" sheetId="380" r:id="rId46"/>
    <sheet name="20171221" sheetId="379" r:id="rId47"/>
    <sheet name="20171220" sheetId="378" r:id="rId48"/>
    <sheet name="20171219" sheetId="377" r:id="rId49"/>
    <sheet name="20171218" sheetId="376" r:id="rId50"/>
    <sheet name="20171215" sheetId="375" r:id="rId51"/>
    <sheet name="20171214" sheetId="374" r:id="rId52"/>
    <sheet name="20171213" sheetId="373" r:id="rId53"/>
    <sheet name="20171212" sheetId="372" r:id="rId54"/>
    <sheet name="20171211" sheetId="371" r:id="rId55"/>
    <sheet name="20171208" sheetId="370" r:id="rId56"/>
    <sheet name="20171207" sheetId="369" r:id="rId57"/>
    <sheet name="20171206" sheetId="368" r:id="rId58"/>
    <sheet name="20171205" sheetId="367" r:id="rId59"/>
    <sheet name="20171204" sheetId="366" r:id="rId60"/>
    <sheet name="20171201" sheetId="365" r:id="rId61"/>
    <sheet name="20171130" sheetId="364" r:id="rId62"/>
    <sheet name="20171129" sheetId="363" r:id="rId63"/>
    <sheet name="20171128" sheetId="362" r:id="rId64"/>
    <sheet name="20171127" sheetId="361" r:id="rId65"/>
    <sheet name="20171124" sheetId="360" r:id="rId66"/>
    <sheet name="20171123" sheetId="359" r:id="rId67"/>
    <sheet name="20171122" sheetId="358" r:id="rId68"/>
    <sheet name="20171121" sheetId="357" r:id="rId69"/>
    <sheet name="20171120" sheetId="356" r:id="rId70"/>
    <sheet name="20171117" sheetId="355" r:id="rId71"/>
    <sheet name="20171116" sheetId="354" r:id="rId72"/>
    <sheet name="20171115" sheetId="353" r:id="rId73"/>
    <sheet name="20171114" sheetId="352" r:id="rId74"/>
    <sheet name="20171113" sheetId="351" r:id="rId75"/>
    <sheet name="20171110" sheetId="350" r:id="rId76"/>
    <sheet name="20171109" sheetId="349" r:id="rId77"/>
    <sheet name="20171108" sheetId="348" r:id="rId78"/>
    <sheet name="20171107" sheetId="347" r:id="rId79"/>
    <sheet name="20171106" sheetId="346" r:id="rId80"/>
    <sheet name="20171103" sheetId="345" r:id="rId81"/>
    <sheet name="20171102" sheetId="344" r:id="rId82"/>
    <sheet name="20171101" sheetId="343" r:id="rId83"/>
    <sheet name="20171031" sheetId="342" r:id="rId84"/>
    <sheet name="20171030" sheetId="341" r:id="rId85"/>
    <sheet name="20171027" sheetId="340" r:id="rId86"/>
    <sheet name="20171026" sheetId="339" r:id="rId87"/>
    <sheet name="20171025" sheetId="338" r:id="rId88"/>
    <sheet name="20171024" sheetId="337" r:id="rId89"/>
    <sheet name="20171023" sheetId="336" r:id="rId90"/>
    <sheet name="20171020" sheetId="335" r:id="rId91"/>
    <sheet name="20171019" sheetId="334" r:id="rId92"/>
    <sheet name="20171018" sheetId="332" r:id="rId93"/>
    <sheet name="20171017" sheetId="331" r:id="rId94"/>
    <sheet name="20171016" sheetId="330" r:id="rId95"/>
    <sheet name="20171013" sheetId="329" r:id="rId96"/>
    <sheet name="20171012" sheetId="328" r:id="rId97"/>
    <sheet name="20171011" sheetId="327" r:id="rId98"/>
    <sheet name="20171010" sheetId="326" r:id="rId99"/>
    <sheet name="20171009" sheetId="325" r:id="rId100"/>
    <sheet name="20171006" sheetId="324" r:id="rId101"/>
    <sheet name="20171005" sheetId="323" r:id="rId102"/>
    <sheet name="20171004" sheetId="322" r:id="rId103"/>
    <sheet name="20171003" sheetId="321" r:id="rId104"/>
    <sheet name="20171002" sheetId="320" r:id="rId105"/>
    <sheet name="20170929" sheetId="319" r:id="rId106"/>
    <sheet name="20170928" sheetId="318" r:id="rId107"/>
    <sheet name="20170927" sheetId="317" r:id="rId108"/>
    <sheet name="20170926" sheetId="316" r:id="rId109"/>
    <sheet name="20170925" sheetId="315" r:id="rId110"/>
    <sheet name="20170922" sheetId="314" r:id="rId111"/>
    <sheet name="20170921" sheetId="313" r:id="rId112"/>
    <sheet name="20170920" sheetId="312" r:id="rId113"/>
    <sheet name="20170919" sheetId="311" r:id="rId114"/>
    <sheet name="20170918" sheetId="310" r:id="rId115"/>
    <sheet name="20170915" sheetId="309" r:id="rId116"/>
    <sheet name="20170914" sheetId="308" r:id="rId117"/>
    <sheet name="20170913" sheetId="307" r:id="rId118"/>
    <sheet name="20170912" sheetId="306" r:id="rId119"/>
    <sheet name="20170911" sheetId="305" r:id="rId120"/>
    <sheet name="20170908" sheetId="304" r:id="rId121"/>
    <sheet name="20170907" sheetId="303" r:id="rId122"/>
    <sheet name="20170906" sheetId="302" r:id="rId123"/>
    <sheet name="20170905" sheetId="301" r:id="rId124"/>
    <sheet name="20170904" sheetId="300" r:id="rId125"/>
    <sheet name="20170901" sheetId="299" r:id="rId126"/>
    <sheet name="20170831" sheetId="298" r:id="rId127"/>
    <sheet name="20170830" sheetId="297" r:id="rId128"/>
    <sheet name="20170829" sheetId="296" r:id="rId129"/>
    <sheet name="20170828" sheetId="295" r:id="rId130"/>
    <sheet name="20170825" sheetId="294" r:id="rId131"/>
    <sheet name="20170824" sheetId="293" r:id="rId132"/>
    <sheet name="20170823" sheetId="292" r:id="rId133"/>
    <sheet name="20170822" sheetId="291" r:id="rId134"/>
    <sheet name="20170821" sheetId="290" r:id="rId135"/>
    <sheet name="20170818" sheetId="289" r:id="rId136"/>
    <sheet name="20170817" sheetId="288" r:id="rId137"/>
    <sheet name="20170816" sheetId="287" r:id="rId138"/>
    <sheet name="20170815" sheetId="286" r:id="rId139"/>
    <sheet name="20170814" sheetId="285" r:id="rId140"/>
    <sheet name="20170811" sheetId="284" r:id="rId141"/>
    <sheet name="20170810" sheetId="283" r:id="rId142"/>
    <sheet name="20170809" sheetId="282" r:id="rId143"/>
    <sheet name="20170808" sheetId="281" r:id="rId144"/>
    <sheet name="20170807" sheetId="280" r:id="rId145"/>
    <sheet name="20170804" sheetId="279" r:id="rId146"/>
    <sheet name="20170803" sheetId="278" r:id="rId147"/>
    <sheet name="20170802" sheetId="277" r:id="rId148"/>
    <sheet name="20170801" sheetId="276" r:id="rId149"/>
    <sheet name="20170731" sheetId="275" r:id="rId150"/>
    <sheet name="20170728" sheetId="274" r:id="rId151"/>
    <sheet name="20170727" sheetId="273" r:id="rId152"/>
    <sheet name="20170726" sheetId="272" r:id="rId153"/>
    <sheet name="20170725" sheetId="271" r:id="rId154"/>
    <sheet name="20170724" sheetId="270" r:id="rId155"/>
    <sheet name="20170721" sheetId="269" r:id="rId156"/>
    <sheet name="20170720" sheetId="268" r:id="rId157"/>
    <sheet name="20170719" sheetId="267" r:id="rId158"/>
    <sheet name="20170718" sheetId="266" r:id="rId159"/>
    <sheet name="20170717" sheetId="265" r:id="rId160"/>
    <sheet name="20170714" sheetId="264" r:id="rId161"/>
    <sheet name="20170713" sheetId="263" r:id="rId162"/>
    <sheet name="20170712" sheetId="262" r:id="rId163"/>
    <sheet name="20170711" sheetId="261" r:id="rId164"/>
    <sheet name="20170710" sheetId="260" r:id="rId165"/>
    <sheet name="20170707" sheetId="259" r:id="rId166"/>
    <sheet name="20170706" sheetId="258" r:id="rId167"/>
    <sheet name="20170705" sheetId="257" r:id="rId168"/>
    <sheet name="20170704" sheetId="256" r:id="rId169"/>
    <sheet name="20170703" sheetId="255" r:id="rId170"/>
    <sheet name="20170630" sheetId="254" r:id="rId171"/>
    <sheet name="20170629" sheetId="253" r:id="rId172"/>
    <sheet name="20170628" sheetId="252" r:id="rId173"/>
    <sheet name="20170627" sheetId="251" r:id="rId174"/>
    <sheet name="20170626" sheetId="250" r:id="rId175"/>
    <sheet name="20170623" sheetId="249" r:id="rId176"/>
    <sheet name="20170622" sheetId="248" r:id="rId177"/>
    <sheet name="20170621" sheetId="247" r:id="rId178"/>
    <sheet name="20170620" sheetId="246" r:id="rId179"/>
    <sheet name="20170619" sheetId="245" r:id="rId180"/>
    <sheet name="20170616" sheetId="244" r:id="rId181"/>
    <sheet name="20170615" sheetId="243" r:id="rId182"/>
    <sheet name="20170614" sheetId="242" r:id="rId183"/>
    <sheet name="20170613" sheetId="241" r:id="rId184"/>
    <sheet name="20170612" sheetId="240" r:id="rId185"/>
    <sheet name="20170609" sheetId="239" r:id="rId186"/>
    <sheet name="20170608" sheetId="238" r:id="rId187"/>
    <sheet name="20170607" sheetId="237" r:id="rId188"/>
    <sheet name="20170606" sheetId="236" r:id="rId189"/>
    <sheet name="20170605" sheetId="235" r:id="rId190"/>
    <sheet name="20170602" sheetId="234" r:id="rId191"/>
    <sheet name="20170601" sheetId="233" r:id="rId192"/>
    <sheet name="20170531" sheetId="232" r:id="rId193"/>
    <sheet name="20170530" sheetId="231" r:id="rId194"/>
    <sheet name="20170529" sheetId="230" r:id="rId195"/>
    <sheet name="20170526" sheetId="229" r:id="rId196"/>
    <sheet name="20170525" sheetId="228" r:id="rId197"/>
    <sheet name="20170524" sheetId="227" r:id="rId198"/>
    <sheet name="20170523" sheetId="226" r:id="rId199"/>
    <sheet name="20170522" sheetId="225" r:id="rId200"/>
    <sheet name="20170519" sheetId="224" r:id="rId201"/>
    <sheet name="20170518" sheetId="223" r:id="rId202"/>
    <sheet name="20170517" sheetId="222" r:id="rId203"/>
    <sheet name="20170516" sheetId="221" r:id="rId204"/>
    <sheet name="20170515" sheetId="220" r:id="rId205"/>
    <sheet name="20170512" sheetId="219" r:id="rId206"/>
    <sheet name="20170511" sheetId="218" r:id="rId207"/>
    <sheet name="20170510" sheetId="217" r:id="rId208"/>
    <sheet name="20170509" sheetId="216" r:id="rId209"/>
    <sheet name="20170508" sheetId="215" r:id="rId210"/>
    <sheet name="20170505" sheetId="214" r:id="rId211"/>
    <sheet name="20170504" sheetId="213" r:id="rId212"/>
    <sheet name="20170503" sheetId="212" r:id="rId213"/>
    <sheet name="20170502" sheetId="211" r:id="rId214"/>
    <sheet name="20170501" sheetId="210" r:id="rId215"/>
    <sheet name="20170428" sheetId="209" r:id="rId216"/>
    <sheet name="20170427" sheetId="208" r:id="rId217"/>
    <sheet name="20170426" sheetId="207" r:id="rId218"/>
    <sheet name="20170425" sheetId="206" r:id="rId219"/>
    <sheet name="20170424" sheetId="205" r:id="rId220"/>
    <sheet name="20170421" sheetId="204" r:id="rId221"/>
    <sheet name="20170420" sheetId="203" r:id="rId222"/>
    <sheet name="20170419" sheetId="202" r:id="rId223"/>
    <sheet name="20170418" sheetId="201" r:id="rId224"/>
    <sheet name="20170417" sheetId="200" r:id="rId225"/>
    <sheet name="20170414" sheetId="199" r:id="rId226"/>
    <sheet name="20170413" sheetId="198" r:id="rId227"/>
    <sheet name="20170412" sheetId="197" r:id="rId228"/>
    <sheet name="20170411" sheetId="196" r:id="rId229"/>
    <sheet name="20170410" sheetId="195" r:id="rId230"/>
    <sheet name="20170407" sheetId="194" r:id="rId231"/>
    <sheet name="20170406" sheetId="193" r:id="rId232"/>
    <sheet name="20170405" sheetId="192" r:id="rId233"/>
    <sheet name="20170404" sheetId="191" r:id="rId234"/>
    <sheet name="20170403" sheetId="190" r:id="rId235"/>
    <sheet name="20170331" sheetId="189" r:id="rId236"/>
    <sheet name="20170330" sheetId="188" r:id="rId237"/>
    <sheet name="20170329" sheetId="187" r:id="rId238"/>
    <sheet name="20170328" sheetId="186" r:id="rId239"/>
    <sheet name="20170327" sheetId="185" r:id="rId240"/>
    <sheet name="20170324" sheetId="184" r:id="rId241"/>
    <sheet name="20170323" sheetId="183" r:id="rId242"/>
    <sheet name="20170322" sheetId="182" r:id="rId243"/>
    <sheet name="20170321" sheetId="181" r:id="rId244"/>
    <sheet name="20170320" sheetId="180" r:id="rId245"/>
    <sheet name="20170317" sheetId="179" r:id="rId246"/>
    <sheet name="20170316" sheetId="178" r:id="rId247"/>
    <sheet name="20170315" sheetId="177" r:id="rId248"/>
    <sheet name="20170314" sheetId="176" r:id="rId249"/>
    <sheet name="20170313" sheetId="175" r:id="rId250"/>
    <sheet name="20170310" sheetId="174" r:id="rId251"/>
    <sheet name="20170309" sheetId="173" r:id="rId252"/>
    <sheet name="20170308" sheetId="170" r:id="rId253"/>
    <sheet name="20170307" sheetId="169" r:id="rId254"/>
    <sheet name="20170306" sheetId="168" r:id="rId255"/>
    <sheet name="20170303" sheetId="167" r:id="rId256"/>
    <sheet name="20170302" sheetId="166" r:id="rId257"/>
    <sheet name="20170301" sheetId="165" r:id="rId258"/>
    <sheet name="20170228" sheetId="164" r:id="rId259"/>
    <sheet name="20170227" sheetId="163" r:id="rId260"/>
    <sheet name="20170224" sheetId="162" r:id="rId261"/>
    <sheet name="20170223" sheetId="161" r:id="rId262"/>
    <sheet name="20170222" sheetId="160" r:id="rId263"/>
    <sheet name="20170221" sheetId="159" r:id="rId264"/>
    <sheet name="20170220" sheetId="158" r:id="rId265"/>
    <sheet name="20170217" sheetId="157" r:id="rId266"/>
    <sheet name="20170216" sheetId="156" r:id="rId267"/>
    <sheet name="20170215" sheetId="155" r:id="rId268"/>
    <sheet name="20170214" sheetId="154" r:id="rId269"/>
    <sheet name="20170213" sheetId="153" r:id="rId270"/>
    <sheet name="20170210" sheetId="152" r:id="rId271"/>
    <sheet name="20170209" sheetId="151" r:id="rId272"/>
    <sheet name="20170208" sheetId="150" r:id="rId273"/>
    <sheet name="20170207" sheetId="149" r:id="rId274"/>
    <sheet name="20170206" sheetId="148" r:id="rId275"/>
    <sheet name="20170203" sheetId="147" r:id="rId276"/>
    <sheet name="20170126" sheetId="146" r:id="rId277"/>
    <sheet name="20170125" sheetId="145" r:id="rId278"/>
    <sheet name="20170124" sheetId="144" r:id="rId279"/>
    <sheet name="20170123" sheetId="143" r:id="rId280"/>
    <sheet name="20170120" sheetId="142" r:id="rId281"/>
    <sheet name="20170119" sheetId="141" r:id="rId282"/>
    <sheet name="20170118" sheetId="140" r:id="rId283"/>
    <sheet name="20170117" sheetId="139" r:id="rId284"/>
    <sheet name="20170116" sheetId="138" r:id="rId285"/>
    <sheet name="20170113" sheetId="137" r:id="rId286"/>
    <sheet name="20170112" sheetId="136" r:id="rId287"/>
    <sheet name="20170111" sheetId="135" r:id="rId288"/>
    <sheet name="20170110" sheetId="134" r:id="rId289"/>
    <sheet name="20170109" sheetId="133" r:id="rId290"/>
    <sheet name="20170106" sheetId="132" r:id="rId291"/>
    <sheet name="20170105" sheetId="131" r:id="rId292"/>
    <sheet name="20170104" sheetId="130" r:id="rId293"/>
    <sheet name="20170103" sheetId="129" r:id="rId294"/>
    <sheet name="20161230" sheetId="128" r:id="rId295"/>
    <sheet name="20161229" sheetId="127" r:id="rId296"/>
    <sheet name="20161228" sheetId="126" r:id="rId297"/>
    <sheet name="20161227" sheetId="125" r:id="rId298"/>
    <sheet name="20161226" sheetId="124" r:id="rId299"/>
    <sheet name="20161223" sheetId="123" r:id="rId300"/>
    <sheet name="20161222" sheetId="122" r:id="rId301"/>
    <sheet name="20161221" sheetId="121" r:id="rId302"/>
    <sheet name="20161220" sheetId="120" r:id="rId303"/>
    <sheet name="20161219" sheetId="119" r:id="rId304"/>
    <sheet name="20161216" sheetId="118" r:id="rId305"/>
    <sheet name="20161215" sheetId="117" r:id="rId306"/>
    <sheet name="20161214" sheetId="116" r:id="rId307"/>
    <sheet name="20161213" sheetId="115" r:id="rId308"/>
    <sheet name="20161212" sheetId="114" r:id="rId309"/>
    <sheet name="20161209" sheetId="113" r:id="rId310"/>
    <sheet name="20161208" sheetId="112" r:id="rId311"/>
    <sheet name="20161207" sheetId="111" r:id="rId312"/>
    <sheet name="20161206" sheetId="110" r:id="rId313"/>
    <sheet name="20161205" sheetId="109" r:id="rId314"/>
    <sheet name="20161202" sheetId="108" r:id="rId315"/>
    <sheet name="20161201" sheetId="107" r:id="rId316"/>
    <sheet name="20161130" sheetId="106" r:id="rId317"/>
    <sheet name="20161129" sheetId="105" r:id="rId318"/>
    <sheet name="20161128" sheetId="104" r:id="rId319"/>
    <sheet name="20161125" sheetId="103" r:id="rId320"/>
    <sheet name="20161124" sheetId="102" r:id="rId321"/>
    <sheet name="20161123" sheetId="101" r:id="rId322"/>
    <sheet name="20161122" sheetId="100" r:id="rId323"/>
    <sheet name="20161121" sheetId="99" r:id="rId324"/>
    <sheet name="20161118" sheetId="98" r:id="rId325"/>
    <sheet name="20161117" sheetId="97" r:id="rId326"/>
    <sheet name="20161116" sheetId="96" r:id="rId327"/>
    <sheet name="20161115" sheetId="95" r:id="rId328"/>
    <sheet name="20161114" sheetId="94" r:id="rId329"/>
    <sheet name="20161111" sheetId="93" r:id="rId330"/>
    <sheet name="20161110" sheetId="92" r:id="rId331"/>
    <sheet name="20161109" sheetId="91" r:id="rId332"/>
    <sheet name="20161108" sheetId="90" r:id="rId333"/>
    <sheet name="20161107" sheetId="89" r:id="rId334"/>
    <sheet name="20161104" sheetId="88" r:id="rId335"/>
    <sheet name="20161103" sheetId="87" r:id="rId336"/>
    <sheet name="20161102" sheetId="86" r:id="rId337"/>
    <sheet name="20161101" sheetId="85" r:id="rId338"/>
    <sheet name="20161031" sheetId="84" r:id="rId339"/>
    <sheet name="20161028" sheetId="83" r:id="rId340"/>
    <sheet name="20161027" sheetId="82" r:id="rId341"/>
    <sheet name="20161026" sheetId="81" r:id="rId342"/>
    <sheet name="20161025" sheetId="80" r:id="rId343"/>
    <sheet name="20161024" sheetId="79" r:id="rId344"/>
    <sheet name="20161021" sheetId="78" r:id="rId345"/>
    <sheet name="20161020" sheetId="77" r:id="rId346"/>
    <sheet name="20161019" sheetId="76" r:id="rId347"/>
    <sheet name="20161018" sheetId="75" r:id="rId348"/>
    <sheet name="20161017" sheetId="74" r:id="rId349"/>
    <sheet name="20161014" sheetId="73" r:id="rId350"/>
    <sheet name="20161013" sheetId="72" r:id="rId351"/>
    <sheet name="20160930" sheetId="71" r:id="rId352"/>
    <sheet name="20160929" sheetId="70" r:id="rId353"/>
    <sheet name="20160928" sheetId="69" r:id="rId354"/>
    <sheet name="20160927" sheetId="68" r:id="rId355"/>
    <sheet name="20160926" sheetId="67" r:id="rId356"/>
    <sheet name="20160923" sheetId="66" r:id="rId357"/>
    <sheet name="20160922" sheetId="65" r:id="rId358"/>
    <sheet name="20160921" sheetId="64" r:id="rId359"/>
    <sheet name="20160920" sheetId="63" r:id="rId360"/>
    <sheet name="20160919" sheetId="62" r:id="rId361"/>
    <sheet name="20160914" sheetId="61" r:id="rId362"/>
    <sheet name="20160913" sheetId="60" r:id="rId363"/>
    <sheet name="20160912" sheetId="59" r:id="rId364"/>
    <sheet name="20160909" sheetId="58" r:id="rId365"/>
    <sheet name="20160908" sheetId="57" r:id="rId366"/>
    <sheet name="20160907" sheetId="56" r:id="rId367"/>
    <sheet name="20160906" sheetId="55" r:id="rId368"/>
    <sheet name="20160905" sheetId="54" r:id="rId369"/>
    <sheet name="20160902" sheetId="53" r:id="rId370"/>
    <sheet name="20160901" sheetId="52" r:id="rId371"/>
    <sheet name="20160831" sheetId="51" r:id="rId372"/>
    <sheet name="20160830" sheetId="50" r:id="rId373"/>
    <sheet name="20160829" sheetId="49" r:id="rId374"/>
    <sheet name="20160826" sheetId="48" r:id="rId375"/>
    <sheet name="20160825" sheetId="47" r:id="rId376"/>
    <sheet name="20160824" sheetId="45" r:id="rId377"/>
    <sheet name="20160823" sheetId="44" r:id="rId378"/>
    <sheet name="20160819" sheetId="43" r:id="rId379"/>
    <sheet name="20160818" sheetId="42" r:id="rId380"/>
    <sheet name="20160817" sheetId="41" r:id="rId381"/>
    <sheet name="20160816" sheetId="40" r:id="rId382"/>
    <sheet name="20160815" sheetId="38" r:id="rId383"/>
    <sheet name="20160812" sheetId="37" r:id="rId384"/>
    <sheet name="20160811" sheetId="36" r:id="rId385"/>
    <sheet name="20160810" sheetId="35" r:id="rId386"/>
    <sheet name="20160809" sheetId="34" r:id="rId387"/>
    <sheet name="20160808" sheetId="33" r:id="rId388"/>
    <sheet name="20160805" sheetId="32" r:id="rId389"/>
    <sheet name="20160804" sheetId="31" r:id="rId390"/>
    <sheet name="20160803" sheetId="30" r:id="rId391"/>
    <sheet name="20160802" sheetId="29" r:id="rId392"/>
    <sheet name="20160801" sheetId="28" r:id="rId393"/>
    <sheet name="20160729" sheetId="27" r:id="rId394"/>
    <sheet name="20160728" sheetId="26" r:id="rId395"/>
    <sheet name="20160727" sheetId="25" r:id="rId396"/>
    <sheet name="20160726" sheetId="24" r:id="rId397"/>
    <sheet name="20160725" sheetId="23" r:id="rId398"/>
    <sheet name="20160722" sheetId="22" r:id="rId399"/>
    <sheet name="20160721" sheetId="21" r:id="rId400"/>
    <sheet name="20160720" sheetId="20" r:id="rId401"/>
    <sheet name="20160719" sheetId="19" r:id="rId402"/>
    <sheet name="20160718" sheetId="18" r:id="rId403"/>
    <sheet name="20160715" sheetId="17" r:id="rId404"/>
    <sheet name="20160714" sheetId="16" r:id="rId405"/>
    <sheet name="20160713" sheetId="15" r:id="rId406"/>
    <sheet name="20160712" sheetId="14" r:id="rId407"/>
    <sheet name="20160711" sheetId="13" r:id="rId408"/>
    <sheet name="20160708" sheetId="12" r:id="rId409"/>
    <sheet name="20160707" sheetId="11" r:id="rId410"/>
    <sheet name="20160706" sheetId="10" r:id="rId411"/>
    <sheet name="20160705" sheetId="9" r:id="rId412"/>
    <sheet name="20160704" sheetId="8" r:id="rId413"/>
    <sheet name="20160701" sheetId="7" r:id="rId414"/>
    <sheet name="20160630" sheetId="5" r:id="rId415"/>
    <sheet name="20160629" sheetId="4" r:id="rId416"/>
    <sheet name="20160628" sheetId="1" r:id="rId417"/>
  </sheets>
  <calcPr calcId="162913"/>
</workbook>
</file>

<file path=xl/calcChain.xml><?xml version="1.0" encoding="utf-8"?>
<calcChain xmlns="http://schemas.openxmlformats.org/spreadsheetml/2006/main">
  <c r="E11" i="425" l="1"/>
  <c r="E10" i="425"/>
  <c r="B15" i="425"/>
  <c r="B13" i="425"/>
  <c r="B11" i="425"/>
  <c r="B49" i="425"/>
  <c r="E46" i="425"/>
  <c r="B38" i="425"/>
  <c r="H35" i="425"/>
  <c r="H34" i="425"/>
  <c r="H36" i="425" s="1"/>
  <c r="B28" i="425"/>
  <c r="I27" i="425"/>
  <c r="B26" i="425"/>
  <c r="I25" i="425"/>
  <c r="B25" i="425"/>
  <c r="I19" i="425"/>
  <c r="I15" i="425"/>
  <c r="I11" i="425"/>
  <c r="I10" i="425"/>
  <c r="B5" i="425"/>
  <c r="B49" i="424" l="1"/>
  <c r="H35" i="424" s="1"/>
  <c r="E46" i="424"/>
  <c r="B38" i="424"/>
  <c r="H34" i="424"/>
  <c r="B28" i="424"/>
  <c r="I27" i="424"/>
  <c r="B26" i="424"/>
  <c r="I25" i="424"/>
  <c r="B25" i="424"/>
  <c r="I19" i="424"/>
  <c r="I15" i="424"/>
  <c r="I11" i="424"/>
  <c r="I10" i="424"/>
  <c r="B5" i="424"/>
  <c r="H36" i="424" l="1"/>
  <c r="B49" i="423"/>
  <c r="H35" i="423" s="1"/>
  <c r="E46" i="423"/>
  <c r="B38" i="423"/>
  <c r="H34" i="423"/>
  <c r="B28" i="423"/>
  <c r="I27" i="423"/>
  <c r="B26" i="423"/>
  <c r="I25" i="423"/>
  <c r="B25" i="423"/>
  <c r="I19" i="423"/>
  <c r="I15" i="423"/>
  <c r="I11" i="423"/>
  <c r="I10" i="423"/>
  <c r="B5" i="423"/>
  <c r="H36" i="423" l="1"/>
  <c r="I10" i="422"/>
  <c r="E46" i="422" l="1"/>
  <c r="B49" i="422"/>
  <c r="H35" i="422" s="1"/>
  <c r="B38" i="422"/>
  <c r="H34" i="422"/>
  <c r="B28" i="422"/>
  <c r="I27" i="422"/>
  <c r="B26" i="422"/>
  <c r="I25" i="422"/>
  <c r="B25" i="422"/>
  <c r="I19" i="422"/>
  <c r="I15" i="422"/>
  <c r="I11" i="422"/>
  <c r="B5" i="422"/>
  <c r="H36" i="422" l="1"/>
  <c r="B49" i="421"/>
  <c r="H35" i="421" s="1"/>
  <c r="B38" i="421"/>
  <c r="H34" i="421"/>
  <c r="B28" i="421"/>
  <c r="I27" i="421"/>
  <c r="B26" i="421"/>
  <c r="I25" i="421"/>
  <c r="B25" i="421"/>
  <c r="I19" i="421"/>
  <c r="I15" i="421"/>
  <c r="I11" i="421"/>
  <c r="I10" i="421"/>
  <c r="B5" i="421"/>
  <c r="E46" i="419"/>
  <c r="H36" i="421" l="1"/>
  <c r="B49" i="420"/>
  <c r="H35" i="420" s="1"/>
  <c r="B38" i="420"/>
  <c r="H34" i="420"/>
  <c r="B28" i="420"/>
  <c r="I27" i="420"/>
  <c r="B26" i="420"/>
  <c r="I25" i="420"/>
  <c r="B25" i="420"/>
  <c r="I19" i="420"/>
  <c r="I15" i="420"/>
  <c r="I11" i="420"/>
  <c r="I10" i="420"/>
  <c r="B5" i="420"/>
  <c r="H36" i="420" l="1"/>
  <c r="B49" i="419"/>
  <c r="H35" i="419" s="1"/>
  <c r="B38" i="419"/>
  <c r="H34" i="419"/>
  <c r="B28" i="419"/>
  <c r="I27" i="419"/>
  <c r="B26" i="419"/>
  <c r="I25" i="419"/>
  <c r="B25" i="419"/>
  <c r="I19" i="419"/>
  <c r="I15" i="419"/>
  <c r="I11" i="419"/>
  <c r="I10" i="419"/>
  <c r="B5" i="419"/>
  <c r="H36" i="419" l="1"/>
  <c r="B49" i="418"/>
  <c r="H35" i="418" s="1"/>
  <c r="E46" i="418"/>
  <c r="B38" i="418"/>
  <c r="H34" i="418"/>
  <c r="B28" i="418"/>
  <c r="I27" i="418"/>
  <c r="B26" i="418"/>
  <c r="I25" i="418"/>
  <c r="B25" i="418"/>
  <c r="I19" i="418"/>
  <c r="I15" i="418"/>
  <c r="I11" i="418"/>
  <c r="I10" i="418"/>
  <c r="B5" i="418"/>
  <c r="H36" i="418" l="1"/>
  <c r="I11" i="417"/>
  <c r="I10" i="417"/>
  <c r="B49" i="417" l="1"/>
  <c r="H35" i="417" s="1"/>
  <c r="E46" i="417"/>
  <c r="B38" i="417"/>
  <c r="H34" i="417"/>
  <c r="B28" i="417"/>
  <c r="I27" i="417"/>
  <c r="B26" i="417"/>
  <c r="I25" i="417"/>
  <c r="B25" i="417"/>
  <c r="I19" i="417"/>
  <c r="I15" i="417"/>
  <c r="B5" i="417"/>
  <c r="H36" i="417" l="1"/>
  <c r="I27" i="416"/>
  <c r="B49" i="416" l="1"/>
  <c r="H35" i="416" s="1"/>
  <c r="E46" i="416"/>
  <c r="B38" i="416"/>
  <c r="H34" i="416"/>
  <c r="B28" i="416"/>
  <c r="B26" i="416"/>
  <c r="I25" i="416"/>
  <c r="B25" i="416"/>
  <c r="I19" i="416"/>
  <c r="I15" i="416"/>
  <c r="I10" i="416"/>
  <c r="B5" i="416"/>
  <c r="H36" i="416" l="1"/>
  <c r="B49" i="415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B15" i="388"/>
  <c r="I27" i="388"/>
  <c r="I27" i="389" l="1"/>
  <c r="B15" i="389"/>
  <c r="E11" i="389"/>
  <c r="B29" i="388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B15" i="390" l="1"/>
  <c r="I27" i="390"/>
  <c r="B29" i="389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B15" i="391"/>
  <c r="B29" i="390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B15" i="392"/>
  <c r="I27" i="392"/>
  <c r="B29" i="391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B29" i="392" l="1"/>
  <c r="I27" i="393"/>
  <c r="B15" i="393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B29" i="393" l="1"/>
  <c r="E11" i="394"/>
  <c r="B15" i="394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B29" i="394"/>
  <c r="B15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B29" i="395"/>
  <c r="B15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B15" i="397"/>
  <c r="E11" i="397"/>
  <c r="B29" i="396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B15" i="398"/>
  <c r="B29" i="397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B29" i="398"/>
  <c r="B15" i="399"/>
  <c r="H35" i="379"/>
  <c r="I12" i="378"/>
  <c r="I13" i="378"/>
  <c r="E11" i="401" l="1"/>
  <c r="B15" i="400"/>
  <c r="B29" i="399"/>
  <c r="B48" i="378"/>
  <c r="H34" i="378" s="1"/>
  <c r="B37" i="378"/>
  <c r="H33" i="378"/>
  <c r="B28" i="378"/>
  <c r="B26" i="378"/>
  <c r="I27" i="378"/>
  <c r="B25" i="378"/>
  <c r="I21" i="378"/>
  <c r="I17" i="378"/>
  <c r="E11" i="402" l="1"/>
  <c r="B29" i="400"/>
  <c r="B15" i="40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B29" i="401"/>
  <c r="B15" i="402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B29" i="402"/>
  <c r="B15" i="403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B29" i="403"/>
  <c r="B15" i="404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B29" i="404"/>
  <c r="B15" i="405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B29" i="405"/>
  <c r="B15" i="406"/>
  <c r="H35" i="373"/>
  <c r="B37" i="372"/>
  <c r="E11" i="408" l="1"/>
  <c r="B29" i="406"/>
  <c r="B15" i="407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B29" i="407"/>
  <c r="B15" i="408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B29" i="408"/>
  <c r="B15" i="409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B29" i="409"/>
  <c r="B15" i="410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B29" i="410" l="1"/>
  <c r="B15" i="411"/>
  <c r="B15" i="412" s="1"/>
  <c r="B15" i="413" s="1"/>
  <c r="E11" i="414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B15" i="414"/>
  <c r="B29" i="413"/>
  <c r="B29" i="412"/>
  <c r="B29" i="41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E11" i="416" l="1"/>
  <c r="B15" i="415"/>
  <c r="B29" i="414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E11" i="417" l="1"/>
  <c r="B29" i="415"/>
  <c r="B15" i="416"/>
  <c r="H35" i="366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E11" i="418" l="1"/>
  <c r="B29" i="416"/>
  <c r="B15" i="417"/>
  <c r="H35" i="365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E11" i="419" l="1"/>
  <c r="E11" i="420" s="1"/>
  <c r="B29" i="417"/>
  <c r="B15" i="418"/>
  <c r="H35" i="363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B29" i="418" l="1"/>
  <c r="B15" i="419"/>
  <c r="H35" i="362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E11" i="421" l="1"/>
  <c r="B29" i="419"/>
  <c r="B15" i="420"/>
  <c r="H35" i="36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E11" i="422" l="1"/>
  <c r="B29" i="420"/>
  <c r="B15" i="421"/>
  <c r="H35" i="360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E11" i="423" l="1"/>
  <c r="B29" i="421"/>
  <c r="B15" i="422"/>
  <c r="H35" i="359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E11" i="424" l="1"/>
  <c r="B29" i="422"/>
  <c r="B15" i="423"/>
  <c r="B29" i="425" s="1"/>
  <c r="H35" i="358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B29" i="423" l="1"/>
  <c r="B15" i="424"/>
  <c r="B29" i="424" s="1"/>
  <c r="H35" i="357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B11" i="389" l="1"/>
  <c r="E10" i="388"/>
  <c r="B27" i="208"/>
  <c r="B13" i="209"/>
  <c r="B11" i="390" l="1"/>
  <c r="E10" i="389"/>
  <c r="B27" i="209"/>
  <c r="B13" i="210"/>
  <c r="B11" i="391" l="1"/>
  <c r="E10" i="390"/>
  <c r="B27" i="210"/>
  <c r="B13" i="211"/>
  <c r="B11" i="392" l="1"/>
  <c r="E10" i="391"/>
  <c r="B27" i="211"/>
  <c r="B13" i="212"/>
  <c r="B11" i="393" l="1"/>
  <c r="E10" i="392"/>
  <c r="B27" i="212"/>
  <c r="B13" i="213"/>
  <c r="B11" i="394" l="1"/>
  <c r="E10" i="393"/>
  <c r="B27" i="213"/>
  <c r="B13" i="214"/>
  <c r="B11" i="395" l="1"/>
  <c r="E10" i="394"/>
  <c r="B27" i="214"/>
  <c r="B13" i="215"/>
  <c r="B11" i="396" l="1"/>
  <c r="E10" i="395"/>
  <c r="B27" i="215"/>
  <c r="B13" i="216"/>
  <c r="B11" i="397" l="1"/>
  <c r="E10" i="396"/>
  <c r="B27" i="216"/>
  <c r="B13" i="217"/>
  <c r="B11" i="398" l="1"/>
  <c r="E10" i="397"/>
  <c r="B27" i="217"/>
  <c r="B13" i="218"/>
  <c r="B11" i="399" l="1"/>
  <c r="E10" i="398"/>
  <c r="B27" i="218"/>
  <c r="B13" i="219"/>
  <c r="B11" i="400" l="1"/>
  <c r="E10" i="399"/>
  <c r="B27" i="219"/>
  <c r="B13" i="220"/>
  <c r="B11" i="401" l="1"/>
  <c r="E10" i="400"/>
  <c r="B27" i="220"/>
  <c r="B13" i="221"/>
  <c r="B11" i="402" l="1"/>
  <c r="E10" i="401"/>
  <c r="B27" i="221"/>
  <c r="B13" i="222"/>
  <c r="B11" i="403" l="1"/>
  <c r="E10" i="402"/>
  <c r="B27" i="222"/>
  <c r="B13" i="223"/>
  <c r="B11" i="404" l="1"/>
  <c r="E10" i="403"/>
  <c r="B27" i="223"/>
  <c r="B13" i="224"/>
  <c r="B11" i="405" l="1"/>
  <c r="E10" i="404"/>
  <c r="B27" i="224"/>
  <c r="B13" i="225"/>
  <c r="B11" i="406" l="1"/>
  <c r="E10" i="405"/>
  <c r="B27" i="225"/>
  <c r="B13" i="226"/>
  <c r="B11" i="407" l="1"/>
  <c r="E10" i="406"/>
  <c r="B27" i="226"/>
  <c r="B13" i="227"/>
  <c r="B11" i="408" l="1"/>
  <c r="E10" i="407"/>
  <c r="B27" i="227"/>
  <c r="B13" i="228"/>
  <c r="B11" i="409" l="1"/>
  <c r="E10" i="408"/>
  <c r="B13" i="231"/>
  <c r="B13" i="230"/>
  <c r="B27" i="230" s="1"/>
  <c r="B27" i="228"/>
  <c r="B13" i="229"/>
  <c r="B27" i="229" s="1"/>
  <c r="B11" i="410" l="1"/>
  <c r="E10" i="409"/>
  <c r="B27" i="231"/>
  <c r="B13" i="232"/>
  <c r="B11" i="413" l="1"/>
  <c r="B11" i="411"/>
  <c r="B11" i="412" s="1"/>
  <c r="E10" i="410"/>
  <c r="B27" i="232"/>
  <c r="B13" i="233"/>
  <c r="B11" i="414" l="1"/>
  <c r="E10" i="413"/>
  <c r="E10" i="411"/>
  <c r="E10" i="412"/>
  <c r="B27" i="233"/>
  <c r="B13" i="234"/>
  <c r="B11" i="415" l="1"/>
  <c r="E10" i="414"/>
  <c r="B27" i="234"/>
  <c r="B13" i="235"/>
  <c r="B11" i="416" l="1"/>
  <c r="E10" i="415"/>
  <c r="B27" i="235"/>
  <c r="B13" i="236"/>
  <c r="B11" i="417" l="1"/>
  <c r="E10" i="416"/>
  <c r="B27" i="236"/>
  <c r="B13" i="237"/>
  <c r="B11" i="418" l="1"/>
  <c r="E10" i="417"/>
  <c r="B27" i="237"/>
  <c r="B13" i="238"/>
  <c r="B11" i="419" l="1"/>
  <c r="E10" i="418"/>
  <c r="B27" i="238"/>
  <c r="B13" i="239"/>
  <c r="B11" i="420" l="1"/>
  <c r="E10" i="419"/>
  <c r="B27" i="239"/>
  <c r="B13" i="240"/>
  <c r="B11" i="421" l="1"/>
  <c r="E10" i="420"/>
  <c r="B27" i="240"/>
  <c r="B13" i="241"/>
  <c r="B11" i="422" l="1"/>
  <c r="E10" i="421"/>
  <c r="B27" i="241"/>
  <c r="B13" i="242"/>
  <c r="B11" i="423" l="1"/>
  <c r="E10" i="422"/>
  <c r="B27" i="242"/>
  <c r="B13" i="243"/>
  <c r="B11" i="424" l="1"/>
  <c r="E10" i="423"/>
  <c r="B27" i="243"/>
  <c r="B13" i="244"/>
  <c r="E10" i="424" l="1"/>
  <c r="B27" i="244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4" l="1"/>
  <c r="B13" i="415"/>
  <c r="B13" i="412"/>
  <c r="B27" i="412" s="1"/>
  <c r="B27" i="415" l="1"/>
  <c r="B13" i="416"/>
  <c r="B27" i="416" l="1"/>
  <c r="B13" i="417"/>
  <c r="B27" i="417" l="1"/>
  <c r="B13" i="418"/>
  <c r="B27" i="418" l="1"/>
  <c r="B13" i="419"/>
  <c r="B27" i="419" l="1"/>
  <c r="B13" i="420"/>
  <c r="B27" i="420" l="1"/>
  <c r="B13" i="421"/>
  <c r="B27" i="421" l="1"/>
  <c r="B13" i="422"/>
  <c r="B27" i="422" l="1"/>
  <c r="B13" i="423"/>
  <c r="B27" i="425" s="1"/>
  <c r="B27" i="423" l="1"/>
  <c r="B13" i="424"/>
  <c r="B27" i="424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8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9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0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1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72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73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74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75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76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<sst xmlns="http://schemas.openxmlformats.org/spreadsheetml/2006/main" count="30385" uniqueCount="392">
  <si>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</si>
  <si>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</si>
  <si>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</si>
  <si>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</si>
  <si>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</si>
  <si>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</si>
  <si>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</si>
  <si>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</si>
  <si>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</si>
  <si>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</si>
  <si>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</si>
  <si>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</si>
  <si>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</si>
  <si>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</si>
  <si>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</si>
  <si>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</si>
  <si>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</si>
  <si>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</si>
  <si>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</si>
  <si>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</si>
  <si>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</si>
  <si>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</si>
  <si>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</si>
  <si>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</si>
  <si>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</si>
  <si>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</si>
  <si>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</si>
  <si>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</si>
  <si>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</si>
  <si>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</si>
  <si>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</si>
  <si>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</si>
  <si>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</si>
  <si>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</si>
  <si>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</si>
  <si>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</si>
  <si>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</si>
  <si>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</si>
  <si>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</si>
  <si>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</si>
  <si>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</si>
  <si>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</si>
  <si>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</si>
  <si>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</si>
  <si>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</si>
  <si>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</si>
  <si>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</si>
  <si>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</si>
  <si>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</si>
  <si>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</si>
  <si>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</si>
  <si>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</si>
  <si>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</si>
  <si>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</si>
  <si>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</si>
  <si>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</si>
  <si>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</si>
  <si>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</si>
  <si>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</si>
  <si>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</si>
  <si>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</si>
  <si>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</si>
  <si>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</si>
  <si>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</si>
  <si>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</si>
  <si>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</si>
  <si>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</si>
  <si>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</si>
  <si>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</si>
  <si>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</si>
  <si>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</si>
  <si>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</si>
  <si>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</si>
  <si>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</si>
  <si>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</si>
  <si>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</si>
  <si>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</si>
  <si>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</si>
  <si>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</si>
  <si>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</si>
  <si>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</si>
  <si>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</si>
  <si>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</si>
  <si>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</si>
  <si>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</si>
  <si>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</si>
  <si>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</si>
  <si>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</si>
  <si>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</si>
  <si>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</si>
  <si>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</si>
  <si>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</si>
  <si>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</si>
  <si>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</si>
  <si>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</si>
  <si>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</si>
  <si>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</si>
  <si>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</si>
  <si>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</si>
  <si>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</si>
  <si>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</si>
  <si>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</si>
  <si>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</si>
  <si>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</si>
  <si>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</si>
  <si>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</si>
  <si>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</si>
  <si>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</si>
  <si>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</si>
  <si>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</si>
  <si>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</si>
  <si>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</si>
  <si>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</si>
  <si>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</si>
  <si>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</si>
  <si>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</si>
  <si>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</si>
  <si>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</si>
  <si>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</si>
  <si>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</si>
  <si>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</si>
  <si>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</si>
  <si>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</si>
  <si>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</si>
  <si>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</si>
  <si>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</si>
  <si>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</si>
  <si>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</si>
  <si>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</si>
  <si>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</si>
  <si>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</si>
  <si>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</si>
  <si>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</si>
  <si>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</si>
  <si>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</si>
  <si>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</si>
  <si>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</si>
  <si>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</si>
  <si>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</si>
  <si>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</si>
  <si>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</si>
  <si>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</si>
  <si>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</si>
  <si>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</si>
  <si>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</si>
  <si>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</si>
  <si>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</si>
  <si>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</si>
  <si>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</si>
  <si>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</si>
  <si>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</si>
  <si>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</si>
  <si>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</si>
  <si>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</si>
  <si>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</si>
  <si>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</si>
  <si>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</si>
  <si>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</si>
  <si>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</si>
  <si>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</si>
  <si>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</si>
  <si>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</si>
  <si>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</si>
  <si>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</si>
  <si>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</si>
  <si>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</si>
  <si>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</si>
  <si>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</si>
  <si>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</si>
  <si>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</si>
  <si>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</si>
  <si>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</si>
  <si>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</si>
  <si>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</si>
  <si>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</si>
  <si>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</si>
  <si>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</si>
  <si>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</si>
  <si>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</si>
  <si>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</si>
  <si>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</si>
  <si>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</si>
  <si>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</si>
  <si>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</si>
  <si>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</si>
  <si>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</si>
  <si>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</si>
  <si>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</si>
  <si>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</si>
  <si>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</si>
  <si>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</si>
  <si>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</si>
  <si>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</si>
  <si>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</si>
  <si>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</si>
  <si>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</si>
  <si>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</si>
  <si>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</si>
  <si>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</si>
  <si>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</si>
  <si>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</si>
  <si>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</si>
  <si>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</si>
  <si>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</si>
  <si>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</si>
  <si>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</si>
  <si>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</si>
  <si>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</si>
  <si>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</si>
  <si>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</si>
  <si>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</si>
  <si>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</si>
  <si>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</si>
  <si>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</si>
  <si>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</si>
  <si>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</si>
  <si>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</si>
  <si>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</si>
  <si>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</si>
  <si>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</si>
  <si>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</si>
  <si>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</si>
  <si>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</si>
  <si>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</si>
  <si>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</si>
  <si>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</si>
  <si>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</si>
  <si>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</si>
  <si>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</si>
  <si>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</si>
  <si>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</si>
  <si>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</si>
  <si>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</si>
  <si>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</si>
  <si>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</si>
  <si>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</si>
  <si>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</si>
  <si>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</si>
  <si>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</si>
  <si>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</si>
  <si>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</si>
  <si>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</si>
  <si>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</si>
  <si>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</si>
  <si>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</si>
  <si>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</si>
  <si>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</si>
  <si>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</si>
  <si>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</si>
  <si>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</si>
  <si>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</si>
  <si>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</si>
  <si>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</si>
  <si>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</si>
  <si>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</si>
  <si>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</si>
  <si>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</si>
  <si>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</si>
  <si>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</si>
  <si>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</si>
  <si>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</si>
  <si>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</si>
  <si>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</si>
  <si>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</si>
  <si>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</si>
  <si>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</si>
  <si>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</si>
  <si>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</si>
  <si>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</si>
  <si>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</si>
  <si>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</si>
  <si>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</si>
  <si>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</si>
  <si>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</si>
  <si>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</si>
  <si>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</si>
  <si>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</si>
  <si>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</si>
  <si>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</si>
  <si>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</si>
  <si>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</si>
  <si>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</si>
  <si>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</si>
  <si>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</si>
  <si>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</si>
  <si>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</si>
  <si>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</si>
  <si>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</si>
  <si>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</si>
  <si>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</si>
  <si>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</si>
  <si>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</si>
  <si>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</si>
  <si>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</si>
  <si>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</si>
  <si>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</si>
  <si>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</si>
  <si>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</si>
  <si>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</si>
  <si>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</si>
  <si>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</si>
  <si>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</si>
  <si>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</si>
  <si>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</si>
  <si>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</si>
  <si>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</si>
  <si>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</si>
  <si>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</si>
  <si>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</si>
  <si>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</si>
  <si>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</si>
  <si>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</si>
  <si>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</si>
  <si>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</si>
  <si>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</si>
  <si>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</si>
  <si>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</si>
  <si>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</si>
  <si>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</si>
  <si>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</si>
  <si>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</si>
  <si>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</si>
  <si>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</si>
  <si>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</si>
  <si>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</si>
  <si>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</si>
  <si>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</si>
  <si>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</si>
  <si>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</si>
  <si>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</si>
  <si>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</si>
  <si>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</si>
  <si>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</si>
  <si>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</si>
  <si>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</si>
  <si>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</si>
  <si>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</si>
  <si>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</si>
  <si>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</si>
  <si>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</si>
  <si>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</si>
  <si>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</si>
  <si>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</si>
  <si>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</si>
  <si>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</si>
  <si>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</si>
  <si>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</si>
  <si>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</si>
  <si>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</si>
  <si>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</si>
  <si>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</si>
  <si>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</si>
  <si>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</si>
  <si>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</si>
  <si>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</si>
  <si>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</si>
  <si>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</si>
  <si>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</si>
  <si>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</si>
  <si>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</si>
  <si>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</si>
  <si>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</si>
  <si>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</si>
  <si>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</si>
  <si>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</si>
  <si>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</si>
  <si>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</si>
  <si>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</si>
  <si>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</si>
  <si>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</si>
  <si>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</si>
  <si>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</si>
  <si>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</si>
  <si>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</si>
  <si>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</si>
  <si>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</si>
  <si>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</si>
  <si>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</si>
  <si>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</si>
  <si>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</si>
  <si>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</si>
  <si>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</si>
  <si>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</si>
  <si>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</si>
  <si>
    <t>IH 1809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</si>
  <si>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</si>
  <si>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</si>
  <si>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</si>
  <si>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9月</t>
    <phoneticPr fontId="1" type="noConversion"/>
  </si>
  <si>
    <t>IH 1804</t>
    <phoneticPr fontId="1" type="noConversion"/>
  </si>
  <si>
    <t>3月</t>
    <phoneticPr fontId="1" type="noConversion"/>
  </si>
  <si>
    <t>4月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</si>
</sst>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15" Type="http://schemas.openxmlformats.org/officeDocument/2006/relationships/worksheet" Target="worksheets/sheet415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416" Type="http://schemas.openxmlformats.org/officeDocument/2006/relationships/worksheet" Target="worksheets/sheet416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17" Type="http://schemas.openxmlformats.org/officeDocument/2006/relationships/worksheet" Target="worksheets/sheet417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418" Type="http://schemas.openxmlformats.org/officeDocument/2006/relationships/theme" Target="theme/theme1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419" Type="http://schemas.openxmlformats.org/officeDocument/2006/relationships/styles" Target="styles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4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421" Type="http://schemas.openxmlformats.org/officeDocument/2006/relationships/calcChain" Target="calcChain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8.xml"/><Relationship Id="rId2" Type="http://schemas.openxmlformats.org/officeDocument/2006/relationships/vmlDrawing" Target="../drawings/vmlDrawing368.v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9.xml"/><Relationship Id="rId2" Type="http://schemas.openxmlformats.org/officeDocument/2006/relationships/vmlDrawing" Target="../drawings/vmlDrawing369.v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0.xml"/><Relationship Id="rId2" Type="http://schemas.openxmlformats.org/officeDocument/2006/relationships/vmlDrawing" Target="../drawings/vmlDrawing370.v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1.xml"/><Relationship Id="rId2" Type="http://schemas.openxmlformats.org/officeDocument/2006/relationships/vmlDrawing" Target="../drawings/vmlDrawing371.vml"/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2.xml"/><Relationship Id="rId2" Type="http://schemas.openxmlformats.org/officeDocument/2006/relationships/vmlDrawing" Target="../drawings/vmlDrawing372.vml"/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3.xml"/><Relationship Id="rId2" Type="http://schemas.openxmlformats.org/officeDocument/2006/relationships/vmlDrawing" Target="../drawings/vmlDrawing373.vml"/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4.xml"/><Relationship Id="rId2" Type="http://schemas.openxmlformats.org/officeDocument/2006/relationships/vmlDrawing" Target="../drawings/vmlDrawing374.vml"/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5.xml"/><Relationship Id="rId2" Type="http://schemas.openxmlformats.org/officeDocument/2006/relationships/vmlDrawing" Target="../drawings/vmlDrawing375.vml"/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6.xml"/><Relationship Id="rId2" Type="http://schemas.openxmlformats.org/officeDocument/2006/relationships/vmlDrawing" Target="../drawings/vmlDrawing376.vml"/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1.bin"/></Relationships>
</file>

<file path=xl/worksheets/_rels/sheet4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2.bin"/></Relationships>
</file>

<file path=xl/worksheets/_rels/sheet4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3.bin"/></Relationships>
</file>

<file path=xl/worksheets/_rels/sheet4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4.bin"/></Relationships>
</file>

<file path=xl/worksheets/_rels/sheet4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5.bin"/></Relationships>
</file>

<file path=xl/worksheets/_rels/sheet4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6.bin"/></Relationships>
</file>

<file path=xl/worksheets/_rels/sheet4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7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topLeftCell="A31" zoomScale="90" zoomScaleNormal="90" workbookViewId="0">
      <selection activeCell="E45" sqref="E45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323</v>
      </c>
      <c r="I4" s="13">
        <v>23</v>
      </c>
      <c r="J4" s="13">
        <v>0</v>
      </c>
    </row>
    <row r="5" spans="1:10" x14ac:dyDescent="0.25">
      <c r="A5" s="1" t="s">
        <v>3</v>
      </c>
      <c r="B5" s="2">
        <f>B4+B3</f>
        <v>0</v>
      </c>
      <c r="D5" s="1" t="s">
        <v>12</v>
      </c>
      <c r="E5" s="2"/>
      <c r="H5" s="1" t="s">
        <v>389</v>
      </c>
      <c r="I5" s="13">
        <v>18</v>
      </c>
      <c r="J5" s="13"/>
    </row>
    <row r="6" spans="1:10" x14ac:dyDescent="0.25">
      <c r="A6" s="1" t="s">
        <v>11</v>
      </c>
      <c r="B6" s="2"/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90000000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191980000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'20180305'!E10+'20180306'!E8</f>
        <v>790021.89999999944</v>
      </c>
      <c r="G10" s="1"/>
      <c r="H10" s="1" t="s">
        <v>42</v>
      </c>
      <c r="I10" s="3">
        <f>SUMIF(I4:I9,"&gt;=0")</f>
        <v>67</v>
      </c>
    </row>
    <row r="11" spans="1:10" x14ac:dyDescent="0.25">
      <c r="A11" s="1" t="s">
        <v>84</v>
      </c>
      <c r="B11" s="2">
        <f>'20180305'!B11+'20180306'!B9</f>
        <v>1889059.11</v>
      </c>
      <c r="D11" s="1" t="s">
        <v>381</v>
      </c>
      <c r="E11" s="2">
        <f>E8+'20180305'!E11</f>
        <v>35004.800000000003</v>
      </c>
      <c r="G11" s="1"/>
      <c r="H11" s="1" t="s">
        <v>43</v>
      </c>
      <c r="I11" s="3">
        <f>SUMIF(I4:J7,"&lt;0")</f>
        <v>-4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'20180305'!B13+'20180306'!B12</f>
        <v>285249.98999999987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B12+'20180305'!B15</f>
        <v>15892.769999999999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2000000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634.74</v>
      </c>
    </row>
    <row r="27" spans="1:14" x14ac:dyDescent="0.25">
      <c r="A27" s="1" t="s">
        <v>90</v>
      </c>
      <c r="B27" s="2">
        <f>$B$13+$E$10+$I$25</f>
        <v>1110510.7399999993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634.74</v>
      </c>
    </row>
    <row r="29" spans="1:14" x14ac:dyDescent="0.25">
      <c r="A29" s="1" t="s">
        <v>383</v>
      </c>
      <c r="B29" s="2">
        <f>B15+E11+I27</f>
        <v>-51984.640000000007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7751</v>
      </c>
      <c r="D34" s="1" t="s">
        <v>78</v>
      </c>
      <c r="E34" s="2">
        <v>-3428531</v>
      </c>
      <c r="G34" s="16" t="s">
        <v>296</v>
      </c>
      <c r="H34" s="2">
        <f>E40</f>
        <v>1296184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1020</v>
      </c>
      <c r="D35" s="1" t="s">
        <v>182</v>
      </c>
      <c r="E35" s="10">
        <v>1579467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4144</v>
      </c>
      <c r="D36" s="1" t="s">
        <v>80</v>
      </c>
      <c r="E36" s="10">
        <v>60146</v>
      </c>
      <c r="G36" s="40" t="s">
        <v>298</v>
      </c>
      <c r="H36" s="41">
        <f>H34+H35</f>
        <v>1301341.605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1226</v>
      </c>
      <c r="D37" s="1" t="s">
        <v>81</v>
      </c>
      <c r="E37" s="2">
        <v>-5263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14141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1296184</v>
      </c>
    </row>
    <row r="41" spans="1:23" s="9" customFormat="1" x14ac:dyDescent="0.25">
      <c r="A41"/>
      <c r="B41"/>
      <c r="D41" s="1" t="s">
        <v>75</v>
      </c>
      <c r="E41" s="2">
        <v>953136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67331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137727</v>
      </c>
    </row>
    <row r="44" spans="1:23" x14ac:dyDescent="0.25">
      <c r="A44" s="8" t="s">
        <v>233</v>
      </c>
      <c r="D44" s="1" t="s">
        <v>375</v>
      </c>
      <c r="E44" s="2">
        <v>66519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812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1296184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K10" sqref="K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31819684.800000001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50332658.130000003</v>
      </c>
      <c r="D4" s="1" t="s">
        <v>11</v>
      </c>
      <c r="E4" s="38">
        <v>26116980.539999999</v>
      </c>
      <c r="H4" s="1" t="s">
        <v>372</v>
      </c>
      <c r="I4" s="13">
        <v>1</v>
      </c>
      <c r="J4" s="13">
        <v>-8</v>
      </c>
    </row>
    <row r="5" spans="1:10" x14ac:dyDescent="0.25">
      <c r="A5" s="1" t="s">
        <v>3</v>
      </c>
      <c r="B5" s="2">
        <f>B4+B3</f>
        <v>249430118.38999999</v>
      </c>
      <c r="D5" s="1" t="s">
        <v>12</v>
      </c>
      <c r="E5" s="2">
        <v>5702704.2599999998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360</v>
      </c>
      <c r="I6" s="13">
        <v>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'20180209'!E10+'20180212'!E8</f>
        <v>779169.09999999939</v>
      </c>
      <c r="G10" s="1"/>
      <c r="H10" s="1" t="s">
        <v>42</v>
      </c>
      <c r="I10" s="3">
        <f>SUMIF(I4:I9,"&gt;=0")</f>
        <v>9</v>
      </c>
    </row>
    <row r="11" spans="1:10" x14ac:dyDescent="0.2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24152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7435500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-7445340</v>
      </c>
    </row>
    <row r="15" spans="1:10" x14ac:dyDescent="0.25">
      <c r="A15" s="1" t="s">
        <v>380</v>
      </c>
      <c r="B15" s="2">
        <f>B12+'20180209'!B15</f>
        <v>11353.189999999999</v>
      </c>
      <c r="G15" s="1"/>
      <c r="H15" s="1" t="s">
        <v>32</v>
      </c>
      <c r="I15" s="15">
        <f>I14+I13</f>
        <v>-9840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10792625.720000001</v>
      </c>
    </row>
    <row r="18" spans="1:14" x14ac:dyDescent="0.25">
      <c r="G18" s="1" t="s">
        <v>12</v>
      </c>
      <c r="H18" s="2"/>
      <c r="I18" s="15">
        <v>1116801</v>
      </c>
    </row>
    <row r="19" spans="1:14" x14ac:dyDescent="0.25">
      <c r="A19" s="2"/>
      <c r="G19" s="1" t="s">
        <v>24</v>
      </c>
      <c r="H19" s="2"/>
      <c r="I19" s="15">
        <f>I18+I17-I16</f>
        <v>13909426.720000001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469188.32</v>
      </c>
      <c r="N21" s="2"/>
    </row>
    <row r="22" spans="1:14" x14ac:dyDescent="0.25">
      <c r="G22" s="1"/>
      <c r="H22" s="1" t="s">
        <v>39</v>
      </c>
      <c r="I22" s="15">
        <v>110522.72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614949.89</v>
      </c>
    </row>
    <row r="26" spans="1:14" x14ac:dyDescent="0.25">
      <c r="A26" s="1" t="s">
        <v>71</v>
      </c>
      <c r="B26" s="2">
        <f>B4+E5+I18</f>
        <v>57152163.390000001</v>
      </c>
      <c r="G26" s="1"/>
      <c r="H26" s="1" t="s">
        <v>355</v>
      </c>
      <c r="I26" s="2">
        <v>882.15</v>
      </c>
    </row>
    <row r="27" spans="1:14" x14ac:dyDescent="0.25">
      <c r="A27" s="1" t="s">
        <v>90</v>
      </c>
      <c r="B27" s="2">
        <f>$B$13+$E$10+$I$25</f>
        <v>1674829.3999999994</v>
      </c>
      <c r="H27" s="1" t="s">
        <v>382</v>
      </c>
      <c r="I27" s="2">
        <f>I22-'20180102'!I22</f>
        <v>7640.5099999999948</v>
      </c>
    </row>
    <row r="28" spans="1:14" x14ac:dyDescent="0.25">
      <c r="A28" s="1" t="s">
        <v>356</v>
      </c>
      <c r="B28" s="2">
        <f>B12+E8+I26</f>
        <v>883.75</v>
      </c>
    </row>
    <row r="29" spans="1:14" x14ac:dyDescent="0.25">
      <c r="A29" s="1" t="s">
        <v>383</v>
      </c>
      <c r="B29" s="2">
        <f>B15+E11+I27</f>
        <v>43145.7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2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1256517</v>
      </c>
    </row>
    <row r="44" spans="1:23" x14ac:dyDescent="0.25">
      <c r="A44" s="8" t="s">
        <v>233</v>
      </c>
      <c r="D44" s="1" t="s">
        <v>375</v>
      </c>
      <c r="E44" s="2">
        <v>-3870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B12+'20180208'!B15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11372612.869999999</v>
      </c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13372612.869999999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2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-2494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4" sqref="A4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25">
      <c r="A15" s="1" t="s">
        <v>380</v>
      </c>
      <c r="B15" s="2">
        <f>B12+'20180207'!B15</f>
        <v>11353.189999999999</v>
      </c>
      <c r="G15" s="1"/>
      <c r="H15" s="1" t="s">
        <v>32</v>
      </c>
      <c r="I15" s="15">
        <f>I14+I13</f>
        <v>-2727360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11277193.869999999</v>
      </c>
    </row>
    <row r="18" spans="1:14" x14ac:dyDescent="0.25">
      <c r="G18" s="1" t="s">
        <v>12</v>
      </c>
      <c r="H18" s="2"/>
      <c r="I18" s="15">
        <v>409104</v>
      </c>
    </row>
    <row r="19" spans="1:14" x14ac:dyDescent="0.25">
      <c r="A19" s="2"/>
      <c r="G19" s="1" t="s">
        <v>24</v>
      </c>
      <c r="H19" s="2"/>
      <c r="I19" s="15">
        <f>I18+I17-I16</f>
        <v>13686297.869999999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2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-100104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25">
      <c r="A15" s="1" t="s">
        <v>380</v>
      </c>
      <c r="B15" s="2">
        <f>B12+'20180206'!B15</f>
        <v>11353.189999999999</v>
      </c>
      <c r="G15" s="1"/>
      <c r="H15" s="1" t="s">
        <v>32</v>
      </c>
      <c r="I15" s="15">
        <f>I14+I13</f>
        <v>-2799000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11193979.869999999</v>
      </c>
    </row>
    <row r="18" spans="1:14" x14ac:dyDescent="0.25">
      <c r="G18" s="1" t="s">
        <v>12</v>
      </c>
      <c r="H18" s="2"/>
      <c r="I18" s="15">
        <v>419958</v>
      </c>
    </row>
    <row r="19" spans="1:14" x14ac:dyDescent="0.25">
      <c r="A19" s="2"/>
      <c r="G19" s="1" t="s">
        <v>24</v>
      </c>
      <c r="H19" s="2"/>
      <c r="I19" s="15">
        <f>I18+I17-I16</f>
        <v>13613937.869999999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2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252169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25">
      <c r="A15" s="1" t="s">
        <v>380</v>
      </c>
      <c r="B15" s="2">
        <f>B12+'20180205'!B15</f>
        <v>11353.189999999999</v>
      </c>
      <c r="G15" s="1"/>
      <c r="H15" s="1" t="s">
        <v>32</v>
      </c>
      <c r="I15" s="15">
        <f>I14+I13</f>
        <v>-2873880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11118838.869999999</v>
      </c>
    </row>
    <row r="18" spans="1:14" x14ac:dyDescent="0.25">
      <c r="G18" s="1" t="s">
        <v>12</v>
      </c>
      <c r="H18" s="2"/>
      <c r="I18" s="15">
        <v>429759</v>
      </c>
    </row>
    <row r="19" spans="1:14" x14ac:dyDescent="0.25">
      <c r="A19" s="2"/>
      <c r="G19" s="1" t="s">
        <v>24</v>
      </c>
      <c r="H19" s="2"/>
      <c r="I19" s="15">
        <f>I18+I17-I16</f>
        <v>13548597.869999999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2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-5904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1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25">
      <c r="A15" s="1" t="s">
        <v>380</v>
      </c>
      <c r="B15" s="2">
        <f>B12+'20180202'!B15</f>
        <v>11353.189999999999</v>
      </c>
      <c r="G15" s="1"/>
      <c r="H15" s="1" t="s">
        <v>32</v>
      </c>
      <c r="I15" s="15">
        <f>I14+I13</f>
        <v>-2842200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11150176.869999999</v>
      </c>
    </row>
    <row r="18" spans="1:14" x14ac:dyDescent="0.25">
      <c r="G18" s="1" t="s">
        <v>12</v>
      </c>
      <c r="H18" s="2"/>
      <c r="I18" s="15">
        <v>425601</v>
      </c>
    </row>
    <row r="19" spans="1:14" x14ac:dyDescent="0.25">
      <c r="A19" s="2"/>
      <c r="G19" s="1" t="s">
        <v>24</v>
      </c>
      <c r="H19" s="2"/>
      <c r="I19" s="15">
        <f>I18+I17-I16</f>
        <v>13575777.869999999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2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-156185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B12+'20180201'!B15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11172451.869999999</v>
      </c>
    </row>
    <row r="18" spans="1:14" x14ac:dyDescent="0.25">
      <c r="G18" s="1" t="s">
        <v>12</v>
      </c>
      <c r="H18" s="2"/>
      <c r="I18" s="15">
        <v>422766</v>
      </c>
    </row>
    <row r="19" spans="1:14" x14ac:dyDescent="0.25">
      <c r="A19" s="2"/>
      <c r="G19" s="1" t="s">
        <v>24</v>
      </c>
      <c r="H19" s="2"/>
      <c r="I19" s="15">
        <f>I18+I17-I16</f>
        <v>13595217.869999999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2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90454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B12+'20180131'!B15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11190046.869999999</v>
      </c>
    </row>
    <row r="18" spans="1:14" x14ac:dyDescent="0.25">
      <c r="G18" s="1" t="s">
        <v>12</v>
      </c>
      <c r="H18" s="2"/>
      <c r="I18" s="15">
        <v>420471</v>
      </c>
    </row>
    <row r="19" spans="1:14" x14ac:dyDescent="0.25">
      <c r="A19" s="2"/>
      <c r="G19" s="1" t="s">
        <v>24</v>
      </c>
      <c r="H19" s="2"/>
      <c r="I19" s="15">
        <f>I18+I17-I16</f>
        <v>13610517.869999999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2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76306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25">
      <c r="A15" s="1" t="s">
        <v>380</v>
      </c>
      <c r="B15" s="2">
        <f>B12+'20180130'!B15</f>
        <v>11353.189999999999</v>
      </c>
      <c r="G15" s="1"/>
      <c r="H15" s="1" t="s">
        <v>32</v>
      </c>
      <c r="I15" s="15">
        <f>I14+I13</f>
        <v>-2784780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11211160.869999999</v>
      </c>
    </row>
    <row r="18" spans="1:14" x14ac:dyDescent="0.25">
      <c r="G18" s="1" t="s">
        <v>12</v>
      </c>
      <c r="H18" s="2"/>
      <c r="I18" s="15">
        <v>417717</v>
      </c>
    </row>
    <row r="19" spans="1:14" x14ac:dyDescent="0.25">
      <c r="A19" s="2"/>
      <c r="G19" s="1" t="s">
        <v>24</v>
      </c>
      <c r="H19" s="2"/>
      <c r="I19" s="15">
        <f>I18+I17-I16</f>
        <v>13628877.869999999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7" sqref="A17:E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11353.189999999999</v>
      </c>
      <c r="G15" s="1"/>
      <c r="H15" s="1" t="s">
        <v>32</v>
      </c>
      <c r="I15" s="15">
        <f>I14+I13</f>
        <v>-2823480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90" zoomScaleNormal="9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22772194.57</v>
      </c>
      <c r="D3" s="1" t="s">
        <v>1</v>
      </c>
      <c r="E3" s="18">
        <v>38725531.840000004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116418299.76000001</v>
      </c>
      <c r="D4" s="1" t="s">
        <v>11</v>
      </c>
      <c r="E4" s="38">
        <v>12787169.039999999</v>
      </c>
      <c r="H4" s="1" t="s">
        <v>323</v>
      </c>
      <c r="I4" s="13">
        <v>20</v>
      </c>
      <c r="J4" s="13">
        <v>-2</v>
      </c>
    </row>
    <row r="5" spans="1:10" x14ac:dyDescent="0.25">
      <c r="A5" s="1" t="s">
        <v>3</v>
      </c>
      <c r="B5" s="2">
        <f>B4+B3</f>
        <v>139190494.33000001</v>
      </c>
      <c r="D5" s="1" t="s">
        <v>12</v>
      </c>
      <c r="E5" s="2">
        <v>25938362.800000001</v>
      </c>
      <c r="H5" s="1" t="s">
        <v>389</v>
      </c>
      <c r="I5" s="13">
        <v>8</v>
      </c>
      <c r="J5" s="13"/>
    </row>
    <row r="6" spans="1:10" x14ac:dyDescent="0.25">
      <c r="A6" s="1" t="s">
        <v>11</v>
      </c>
      <c r="B6" s="2">
        <v>127781366.54000001</v>
      </c>
      <c r="D6" s="1" t="s">
        <v>4</v>
      </c>
      <c r="E6" s="2">
        <v>22000000</v>
      </c>
      <c r="H6" s="1" t="s">
        <v>360</v>
      </c>
      <c r="I6" s="13">
        <v>1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23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2236.8000000000002</v>
      </c>
      <c r="G8" s="1"/>
      <c r="H8" s="1"/>
    </row>
    <row r="9" spans="1:10" x14ac:dyDescent="0.25">
      <c r="A9" s="1" t="s">
        <v>82</v>
      </c>
      <c r="B9" s="2">
        <v>9171.9699999999993</v>
      </c>
      <c r="D9" s="1" t="s">
        <v>88</v>
      </c>
      <c r="E9" s="3">
        <v>3001</v>
      </c>
      <c r="H9" s="1"/>
    </row>
    <row r="10" spans="1:10" x14ac:dyDescent="0.25">
      <c r="A10" s="1" t="s">
        <v>83</v>
      </c>
      <c r="B10" s="2">
        <v>105000000</v>
      </c>
      <c r="D10" s="1" t="s">
        <v>85</v>
      </c>
      <c r="E10" s="2">
        <f>'20180302'!E10+'20180305'!E8</f>
        <v>790021.89999999944</v>
      </c>
      <c r="G10" s="1"/>
      <c r="H10" s="1" t="s">
        <v>42</v>
      </c>
      <c r="I10" s="3">
        <f>SUMIF(I4:I9,"&gt;=0")</f>
        <v>52</v>
      </c>
    </row>
    <row r="11" spans="1:10" x14ac:dyDescent="0.25">
      <c r="A11" s="1" t="s">
        <v>84</v>
      </c>
      <c r="B11" s="2">
        <f>'20180302'!B11+'20180305'!B9</f>
        <v>1889059.11</v>
      </c>
      <c r="D11" s="1" t="s">
        <v>381</v>
      </c>
      <c r="E11" s="2">
        <f>E8+'20180302'!E11</f>
        <v>35004.800000000003</v>
      </c>
      <c r="G11" s="1"/>
      <c r="H11" s="1" t="s">
        <v>43</v>
      </c>
      <c r="I11" s="3">
        <f>SUMIF(I4:J7,"&lt;0")</f>
        <v>-6</v>
      </c>
    </row>
    <row r="12" spans="1:10" x14ac:dyDescent="0.25">
      <c r="A12" s="1" t="s">
        <v>86</v>
      </c>
      <c r="B12" s="18">
        <v>915.81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'20180302'!B13+'20180305'!B12</f>
        <v>285249.98999999987</v>
      </c>
      <c r="E13" s="2"/>
      <c r="G13" s="1"/>
      <c r="H13" s="1" t="s">
        <v>30</v>
      </c>
      <c r="I13" s="15">
        <v>44625840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-5153760</v>
      </c>
    </row>
    <row r="15" spans="1:10" x14ac:dyDescent="0.25">
      <c r="A15" s="1" t="s">
        <v>380</v>
      </c>
      <c r="B15" s="2">
        <f>B12+'20180302'!B15</f>
        <v>15892.769999999999</v>
      </c>
      <c r="G15" s="1"/>
      <c r="H15" s="1" t="s">
        <v>32</v>
      </c>
      <c r="I15" s="15">
        <f>I14+I13</f>
        <v>39472080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5217534.55</v>
      </c>
    </row>
    <row r="18" spans="1:14" x14ac:dyDescent="0.25">
      <c r="G18" s="1" t="s">
        <v>12</v>
      </c>
      <c r="H18" s="2"/>
      <c r="I18" s="15">
        <v>6700941</v>
      </c>
    </row>
    <row r="19" spans="1:14" x14ac:dyDescent="0.25">
      <c r="A19" s="2"/>
      <c r="G19" s="1" t="s">
        <v>24</v>
      </c>
      <c r="H19" s="2"/>
      <c r="I19" s="15">
        <f>I18+I17-I16</f>
        <v>13918475.550000001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113869.06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149107.91</v>
      </c>
    </row>
    <row r="26" spans="1:14" x14ac:dyDescent="0.25">
      <c r="A26" s="1" t="s">
        <v>71</v>
      </c>
      <c r="B26" s="2">
        <f>B4+E5+I18</f>
        <v>149057603.56</v>
      </c>
      <c r="G26" s="1"/>
      <c r="H26" s="1" t="s">
        <v>355</v>
      </c>
      <c r="I26" s="2">
        <v>634.74</v>
      </c>
    </row>
    <row r="27" spans="1:14" x14ac:dyDescent="0.25">
      <c r="A27" s="1" t="s">
        <v>90</v>
      </c>
      <c r="B27" s="2">
        <f>$B$13+$E$10+$I$25</f>
        <v>1224379.7999999991</v>
      </c>
      <c r="H27" s="1" t="s">
        <v>382</v>
      </c>
      <c r="I27" s="2">
        <f>I22-'20180102'!I22</f>
        <v>10986.849999999991</v>
      </c>
    </row>
    <row r="28" spans="1:14" x14ac:dyDescent="0.25">
      <c r="A28" s="1" t="s">
        <v>356</v>
      </c>
      <c r="B28" s="2">
        <f>B12+E8+I26</f>
        <v>3787.3500000000004</v>
      </c>
    </row>
    <row r="29" spans="1:14" x14ac:dyDescent="0.25">
      <c r="A29" s="1" t="s">
        <v>383</v>
      </c>
      <c r="B29" s="2">
        <f>B15+E11+I27</f>
        <v>61884.419999999991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6814</v>
      </c>
      <c r="D34" s="1" t="s">
        <v>78</v>
      </c>
      <c r="E34" s="2">
        <v>-7008380</v>
      </c>
      <c r="G34" s="16" t="s">
        <v>296</v>
      </c>
      <c r="H34" s="2">
        <f>E40</f>
        <v>1228853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939</v>
      </c>
      <c r="D35" s="1" t="s">
        <v>182</v>
      </c>
      <c r="E35" s="10">
        <v>1973407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4070</v>
      </c>
      <c r="D36" s="1" t="s">
        <v>80</v>
      </c>
      <c r="E36" s="10">
        <v>69363</v>
      </c>
      <c r="G36" s="40" t="s">
        <v>298</v>
      </c>
      <c r="H36" s="41">
        <f>H34+H35</f>
        <v>1234010.605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1206</v>
      </c>
      <c r="D37" s="1" t="s">
        <v>81</v>
      </c>
      <c r="E37" s="2">
        <v>-12675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13029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1228853</v>
      </c>
    </row>
    <row r="41" spans="1:23" s="9" customFormat="1" x14ac:dyDescent="0.25">
      <c r="A41"/>
      <c r="B41"/>
      <c r="D41" s="1" t="s">
        <v>75</v>
      </c>
      <c r="E41" s="2">
        <v>815410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70152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-110583</v>
      </c>
    </row>
    <row r="44" spans="1:23" x14ac:dyDescent="0.25">
      <c r="A44" s="8" t="s">
        <v>233</v>
      </c>
      <c r="D44" s="1" t="s">
        <v>375</v>
      </c>
      <c r="E44" s="2">
        <v>120031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-110583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1228853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8" sqref="A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B1" zoomScale="80" zoomScaleNormal="80" workbookViewId="0">
      <selection activeCell="J3" sqref="J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11353.189999999999</v>
      </c>
      <c r="G15" s="1"/>
      <c r="H15" s="1" t="s">
        <v>32</v>
      </c>
      <c r="I15" s="15">
        <f>I14+I13</f>
        <v>-2848320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I21" sqref="I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11353.189999999999</v>
      </c>
      <c r="G15" s="1"/>
      <c r="H15" s="1" t="s">
        <v>32</v>
      </c>
      <c r="I15" s="15">
        <f>I14+I13</f>
        <v>-2875500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4" sqref="B8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11353.189999999999</v>
      </c>
      <c r="G15" s="1"/>
      <c r="H15" s="1" t="s">
        <v>32</v>
      </c>
      <c r="I15" s="15">
        <f>I14+I13</f>
        <v>-2824020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11353.189999999999</v>
      </c>
      <c r="G15" s="1"/>
      <c r="H15" s="1" t="s">
        <v>32</v>
      </c>
      <c r="I15" s="15">
        <f>I14+I13</f>
        <v>-2817720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34" sqref="B34: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11353.189999999999</v>
      </c>
      <c r="G15" s="1"/>
      <c r="H15" s="1" t="s">
        <v>32</v>
      </c>
      <c r="I15" s="15">
        <f>I14+I13</f>
        <v>-2813760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11019.97</v>
      </c>
      <c r="G15" s="1"/>
      <c r="H15" s="1" t="s">
        <v>32</v>
      </c>
      <c r="I15" s="15">
        <f>I14+I13</f>
        <v>3707640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39779.119999999995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9567.33</v>
      </c>
      <c r="G15" s="1"/>
      <c r="H15" s="1" t="s">
        <v>32</v>
      </c>
      <c r="I15" s="15">
        <f>I14+I13</f>
        <v>13921500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31855.079999999994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8247.66</v>
      </c>
      <c r="G15" s="1"/>
      <c r="H15" s="1" t="s">
        <v>32</v>
      </c>
      <c r="I15" s="15">
        <f>I14+I13</f>
        <v>37662240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26434.379999999997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33941173.840000004</v>
      </c>
      <c r="D3" s="1" t="s">
        <v>1</v>
      </c>
      <c r="E3" s="18">
        <v>38229725.149999999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96212864.439999998</v>
      </c>
      <c r="D4" s="1" t="s">
        <v>11</v>
      </c>
      <c r="E4" s="38">
        <v>18272551.289999999</v>
      </c>
      <c r="H4" s="1" t="s">
        <v>323</v>
      </c>
      <c r="I4" s="13">
        <v>25</v>
      </c>
      <c r="J4" s="13">
        <v>-8</v>
      </c>
    </row>
    <row r="5" spans="1:10" x14ac:dyDescent="0.25">
      <c r="A5" s="1" t="s">
        <v>3</v>
      </c>
      <c r="B5" s="2">
        <f>B4+B3</f>
        <v>130154038.28</v>
      </c>
      <c r="D5" s="1" t="s">
        <v>12</v>
      </c>
      <c r="E5" s="2">
        <v>19957173.859999999</v>
      </c>
      <c r="H5" s="1" t="s">
        <v>389</v>
      </c>
      <c r="I5" s="13">
        <v>6</v>
      </c>
      <c r="J5" s="13">
        <v>-6</v>
      </c>
    </row>
    <row r="6" spans="1:10" x14ac:dyDescent="0.25">
      <c r="A6" s="1" t="s">
        <v>11</v>
      </c>
      <c r="B6" s="2">
        <v>148970669.81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16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1568</v>
      </c>
      <c r="G8" s="1"/>
      <c r="H8" s="1"/>
    </row>
    <row r="9" spans="1:10" x14ac:dyDescent="0.25">
      <c r="A9" s="1" t="s">
        <v>82</v>
      </c>
      <c r="B9" s="2">
        <v>29495.97</v>
      </c>
      <c r="D9" s="1" t="s">
        <v>88</v>
      </c>
      <c r="E9" s="3">
        <v>1776</v>
      </c>
      <c r="H9" s="1"/>
    </row>
    <row r="10" spans="1:10" x14ac:dyDescent="0.25">
      <c r="A10" s="1" t="s">
        <v>83</v>
      </c>
      <c r="B10" s="2">
        <v>115000000</v>
      </c>
      <c r="D10" s="1" t="s">
        <v>85</v>
      </c>
      <c r="E10" s="2">
        <f>'20180301'!E10+'20180302'!E8</f>
        <v>787785.09999999939</v>
      </c>
      <c r="G10" s="1"/>
      <c r="H10" s="1" t="s">
        <v>42</v>
      </c>
      <c r="I10" s="3">
        <f>SUMIF(I4:I9,"&gt;=0")</f>
        <v>49</v>
      </c>
    </row>
    <row r="11" spans="1:10" x14ac:dyDescent="0.25">
      <c r="A11" s="1" t="s">
        <v>84</v>
      </c>
      <c r="B11" s="2">
        <f>'20180301'!B11+'20180302'!B9</f>
        <v>1879887.1400000001</v>
      </c>
      <c r="D11" s="1" t="s">
        <v>381</v>
      </c>
      <c r="E11" s="2">
        <f>E8+'20180301'!E11</f>
        <v>32768</v>
      </c>
      <c r="G11" s="1"/>
      <c r="H11" s="1" t="s">
        <v>43</v>
      </c>
      <c r="I11" s="3">
        <f>SUMIF(I4:J7,"&lt;0")</f>
        <v>-16</v>
      </c>
    </row>
    <row r="12" spans="1:10" x14ac:dyDescent="0.25">
      <c r="A12" s="1" t="s">
        <v>86</v>
      </c>
      <c r="B12" s="18">
        <v>777.41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'20180301'!B13+'20180302'!B12</f>
        <v>284334.17999999988</v>
      </c>
      <c r="E13" s="2"/>
      <c r="G13" s="1"/>
      <c r="H13" s="1" t="s">
        <v>30</v>
      </c>
      <c r="I13" s="15">
        <v>42362220</v>
      </c>
    </row>
    <row r="14" spans="1:10" x14ac:dyDescent="0.25">
      <c r="A14" s="1" t="s">
        <v>333</v>
      </c>
      <c r="B14" s="3">
        <v>33360910</v>
      </c>
      <c r="G14" s="1"/>
      <c r="H14" s="1" t="s">
        <v>31</v>
      </c>
      <c r="I14" s="15">
        <v>-12976680</v>
      </c>
    </row>
    <row r="15" spans="1:10" x14ac:dyDescent="0.25">
      <c r="A15" s="1" t="s">
        <v>380</v>
      </c>
      <c r="B15" s="2">
        <f>B12+'20180301'!B15</f>
        <v>14976.96</v>
      </c>
      <c r="G15" s="1"/>
      <c r="H15" s="1" t="s">
        <v>32</v>
      </c>
      <c r="I15" s="15">
        <f>I14+I13</f>
        <v>29385540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5717479.29</v>
      </c>
    </row>
    <row r="18" spans="1:14" x14ac:dyDescent="0.25">
      <c r="G18" s="1" t="s">
        <v>12</v>
      </c>
      <c r="H18" s="2"/>
      <c r="I18" s="15">
        <v>6354333</v>
      </c>
    </row>
    <row r="19" spans="1:14" x14ac:dyDescent="0.25">
      <c r="A19" s="2"/>
      <c r="G19" s="1" t="s">
        <v>24</v>
      </c>
      <c r="H19" s="2"/>
      <c r="I19" s="15">
        <f>I18+I17-I16</f>
        <v>14071812.289999999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113234.32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148473.17000000001</v>
      </c>
    </row>
    <row r="26" spans="1:14" x14ac:dyDescent="0.25">
      <c r="A26" s="1" t="s">
        <v>71</v>
      </c>
      <c r="B26" s="2">
        <f>B4+E5+I18</f>
        <v>122524371.3</v>
      </c>
      <c r="G26" s="1"/>
      <c r="H26" s="1" t="s">
        <v>355</v>
      </c>
      <c r="I26" s="2">
        <v>379.42</v>
      </c>
    </row>
    <row r="27" spans="1:14" x14ac:dyDescent="0.25">
      <c r="A27" s="1" t="s">
        <v>90</v>
      </c>
      <c r="B27" s="2">
        <f>$B$13+$E$10+$I$25</f>
        <v>1220592.4499999993</v>
      </c>
      <c r="H27" s="1" t="s">
        <v>382</v>
      </c>
      <c r="I27" s="2">
        <f>I22-'20180102'!I22</f>
        <v>10352.11</v>
      </c>
    </row>
    <row r="28" spans="1:14" x14ac:dyDescent="0.25">
      <c r="A28" s="1" t="s">
        <v>356</v>
      </c>
      <c r="B28" s="2">
        <f>B12+E8+I26</f>
        <v>2724.83</v>
      </c>
    </row>
    <row r="29" spans="1:14" x14ac:dyDescent="0.25">
      <c r="A29" s="1" t="s">
        <v>383</v>
      </c>
      <c r="B29" s="2">
        <f>B15+E11+I27</f>
        <v>58097.07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5685</v>
      </c>
      <c r="D34" s="1" t="s">
        <v>78</v>
      </c>
      <c r="E34" s="2">
        <v>-6227101</v>
      </c>
      <c r="G34" s="16" t="s">
        <v>296</v>
      </c>
      <c r="H34" s="2">
        <f>E40</f>
        <v>1160860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30</v>
      </c>
      <c r="D35" s="1" t="s">
        <v>182</v>
      </c>
      <c r="E35" s="10">
        <v>1706640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3893</v>
      </c>
      <c r="D36" s="1" t="s">
        <v>80</v>
      </c>
      <c r="E36" s="10">
        <v>64023</v>
      </c>
      <c r="G36" s="40" t="s">
        <v>298</v>
      </c>
      <c r="H36" s="41">
        <f>H34+H35</f>
        <v>1166017.605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1174</v>
      </c>
      <c r="D37" s="1" t="s">
        <v>81</v>
      </c>
      <c r="E37" s="2">
        <v>-11268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10782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1160860</v>
      </c>
    </row>
    <row r="41" spans="1:23" s="9" customFormat="1" x14ac:dyDescent="0.25">
      <c r="A41"/>
      <c r="B41"/>
      <c r="D41" s="1" t="s">
        <v>75</v>
      </c>
      <c r="E41" s="2">
        <v>925993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25091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-30347</v>
      </c>
    </row>
    <row r="44" spans="1:23" x14ac:dyDescent="0.25">
      <c r="A44" s="8" t="s">
        <v>233</v>
      </c>
      <c r="D44" s="1" t="s">
        <v>375</v>
      </c>
      <c r="E44" s="2">
        <v>-54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25145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1160860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75" sqref="B7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6867.98</v>
      </c>
      <c r="G15" s="1"/>
      <c r="H15" s="1" t="s">
        <v>32</v>
      </c>
      <c r="I15" s="15">
        <f>I14+I13</f>
        <v>50208585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19732.64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6266.87</v>
      </c>
      <c r="G15" s="1"/>
      <c r="H15" s="1" t="s">
        <v>32</v>
      </c>
      <c r="I15" s="15">
        <f>I14+I13</f>
        <v>54973920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15633.7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5929.01</v>
      </c>
      <c r="G15" s="1"/>
      <c r="H15" s="1" t="s">
        <v>32</v>
      </c>
      <c r="I15" s="15">
        <f>I14+I13</f>
        <v>54877800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14217.15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4935.32</v>
      </c>
      <c r="G15" s="1"/>
      <c r="H15" s="1" t="s">
        <v>32</v>
      </c>
      <c r="I15" s="15">
        <f>I14+I13</f>
        <v>63504000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10749.18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30" sqref="B3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3829.97</v>
      </c>
      <c r="G15" s="1"/>
      <c r="H15" s="1" t="s">
        <v>32</v>
      </c>
      <c r="I15" s="15">
        <f>I14+I13</f>
        <v>70849260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7899.46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3530.41</v>
      </c>
      <c r="G15" s="1"/>
      <c r="H15" s="1" t="s">
        <v>32</v>
      </c>
      <c r="I15" s="15">
        <f>I14+I13</f>
        <v>69718920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7234.71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2816.14</v>
      </c>
      <c r="G15" s="1"/>
      <c r="H15" s="1" t="s">
        <v>32</v>
      </c>
      <c r="I15" s="15">
        <f>I14+I13</f>
        <v>73877280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5672.27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1891.61</v>
      </c>
      <c r="G15" s="1"/>
      <c r="H15" s="1" t="s">
        <v>32</v>
      </c>
      <c r="I15" s="15">
        <f>I14+I13</f>
        <v>64972140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3970.8599999999997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'20180103'!B12</f>
        <v>975.55</v>
      </c>
      <c r="G15" s="1"/>
      <c r="H15" s="1" t="s">
        <v>32</v>
      </c>
      <c r="I15" s="15">
        <f>I14+I13</f>
        <v>69236700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1897.3200000000002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/>
      <c r="B15" s="1"/>
      <c r="G15" s="1"/>
      <c r="H15" s="1" t="s">
        <v>32</v>
      </c>
      <c r="I15" s="15">
        <f>I14+I13</f>
        <v>71507040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C20" sqref="C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20312266.870000001</v>
      </c>
      <c r="D3" s="1" t="s">
        <v>1</v>
      </c>
      <c r="E3" s="18">
        <v>33148343.129999999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89462972.609999999</v>
      </c>
      <c r="D4" s="1" t="s">
        <v>11</v>
      </c>
      <c r="E4" s="38">
        <v>15178142.4</v>
      </c>
      <c r="H4" s="1" t="s">
        <v>323</v>
      </c>
      <c r="I4" s="13">
        <v>23</v>
      </c>
      <c r="J4" s="13">
        <v>-4</v>
      </c>
    </row>
    <row r="5" spans="1:10" x14ac:dyDescent="0.25">
      <c r="A5" s="1" t="s">
        <v>3</v>
      </c>
      <c r="B5" s="2">
        <f>B4+B3</f>
        <v>109775239.48</v>
      </c>
      <c r="D5" s="1" t="s">
        <v>12</v>
      </c>
      <c r="E5" s="2">
        <v>17939614.329999998</v>
      </c>
      <c r="H5" s="1" t="s">
        <v>389</v>
      </c>
      <c r="I5" s="13">
        <v>3</v>
      </c>
      <c r="J5" s="13">
        <v>-5</v>
      </c>
    </row>
    <row r="6" spans="1:10" x14ac:dyDescent="0.25">
      <c r="A6" s="1" t="s">
        <v>11</v>
      </c>
      <c r="B6" s="2">
        <v>160326003.16999999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2460.8000000000002</v>
      </c>
      <c r="G8" s="1"/>
      <c r="H8" s="1"/>
    </row>
    <row r="9" spans="1:10" x14ac:dyDescent="0.25">
      <c r="A9" s="1" t="s">
        <v>82</v>
      </c>
      <c r="B9" s="2">
        <v>13736.3</v>
      </c>
      <c r="D9" s="1" t="s">
        <v>88</v>
      </c>
      <c r="E9" s="3">
        <v>2701</v>
      </c>
      <c r="H9" s="1"/>
    </row>
    <row r="10" spans="1:10" x14ac:dyDescent="0.25">
      <c r="A10" s="1" t="s">
        <v>83</v>
      </c>
      <c r="B10" s="2">
        <v>140000000</v>
      </c>
      <c r="D10" s="1" t="s">
        <v>85</v>
      </c>
      <c r="E10" s="2">
        <f>'20180228'!E10+'20180301'!E8</f>
        <v>786217.09999999939</v>
      </c>
      <c r="G10" s="1"/>
      <c r="H10" s="1" t="s">
        <v>42</v>
      </c>
      <c r="I10" s="3">
        <f>SUMIF(I4:I9,"&gt;=0")</f>
        <v>39</v>
      </c>
    </row>
    <row r="11" spans="1:10" x14ac:dyDescent="0.25">
      <c r="A11" s="1" t="s">
        <v>84</v>
      </c>
      <c r="B11" s="2">
        <f>'20180228'!B11+'20180301'!B9</f>
        <v>1850391.1700000002</v>
      </c>
      <c r="D11" s="1" t="s">
        <v>381</v>
      </c>
      <c r="E11" s="2">
        <f>E8+'20180228'!E11</f>
        <v>31200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557.29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'20180228'!B13+'20180301'!B12</f>
        <v>283556.7699999999</v>
      </c>
      <c r="E13" s="2"/>
      <c r="G13" s="1"/>
      <c r="H13" s="1" t="s">
        <v>30</v>
      </c>
      <c r="I13" s="15">
        <v>33732480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-8651280</v>
      </c>
    </row>
    <row r="15" spans="1:10" x14ac:dyDescent="0.25">
      <c r="A15" s="1" t="s">
        <v>380</v>
      </c>
      <c r="B15" s="2">
        <f>B12+'20180228'!B15</f>
        <v>14199.55</v>
      </c>
      <c r="G15" s="1"/>
      <c r="H15" s="1" t="s">
        <v>32</v>
      </c>
      <c r="I15" s="15">
        <f>I14+I13</f>
        <v>25081200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7022673.71</v>
      </c>
    </row>
    <row r="18" spans="1:14" x14ac:dyDescent="0.25">
      <c r="G18" s="1" t="s">
        <v>12</v>
      </c>
      <c r="H18" s="2"/>
      <c r="I18" s="15">
        <v>5059872</v>
      </c>
    </row>
    <row r="19" spans="1:14" x14ac:dyDescent="0.25">
      <c r="A19" s="2"/>
      <c r="G19" s="1" t="s">
        <v>24</v>
      </c>
      <c r="H19" s="2"/>
      <c r="I19" s="15">
        <f>I18+I17-I16</f>
        <v>14082545.710000001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112854.9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148093.75</v>
      </c>
    </row>
    <row r="26" spans="1:14" x14ac:dyDescent="0.25">
      <c r="A26" s="1" t="s">
        <v>71</v>
      </c>
      <c r="B26" s="2">
        <f>B4+E5+I18</f>
        <v>112462458.94</v>
      </c>
      <c r="G26" s="1"/>
      <c r="H26" s="1" t="s">
        <v>355</v>
      </c>
      <c r="I26" s="2">
        <v>975.3</v>
      </c>
    </row>
    <row r="27" spans="1:14" x14ac:dyDescent="0.25">
      <c r="A27" s="1" t="s">
        <v>90</v>
      </c>
      <c r="B27" s="2">
        <f>$B$13+$E$10+$I$25</f>
        <v>1217867.6199999992</v>
      </c>
      <c r="H27" s="1" t="s">
        <v>382</v>
      </c>
      <c r="I27" s="2">
        <f>I22-'20180102'!I22</f>
        <v>9972.6899999999878</v>
      </c>
    </row>
    <row r="28" spans="1:14" x14ac:dyDescent="0.25">
      <c r="A28" s="1" t="s">
        <v>356</v>
      </c>
      <c r="B28" s="2">
        <f>B12+E8+I26</f>
        <v>3993.3900000000003</v>
      </c>
    </row>
    <row r="29" spans="1:14" x14ac:dyDescent="0.25">
      <c r="A29" s="1" t="s">
        <v>383</v>
      </c>
      <c r="B29" s="2">
        <f>B15+E11+I27</f>
        <v>55372.239999999991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390</v>
      </c>
      <c r="B34" s="36">
        <v>5013</v>
      </c>
      <c r="D34" s="1" t="s">
        <v>78</v>
      </c>
      <c r="E34" s="2">
        <v>468146</v>
      </c>
      <c r="G34" s="16" t="s">
        <v>296</v>
      </c>
      <c r="H34" s="2">
        <f>E40</f>
        <v>1135769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0</v>
      </c>
      <c r="D35" s="1" t="s">
        <v>182</v>
      </c>
      <c r="E35" s="10">
        <v>987316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3791</v>
      </c>
      <c r="D36" s="1" t="s">
        <v>80</v>
      </c>
      <c r="E36" s="10">
        <v>50151</v>
      </c>
      <c r="G36" s="40" t="s">
        <v>298</v>
      </c>
      <c r="H36" s="41">
        <f>H34+H35</f>
        <v>1140926.605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1058</v>
      </c>
      <c r="D37" s="1" t="s">
        <v>81</v>
      </c>
      <c r="E37" s="2">
        <v>-5412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9862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1135769</v>
      </c>
    </row>
    <row r="41" spans="1:23" s="9" customFormat="1" x14ac:dyDescent="0.25">
      <c r="A41"/>
      <c r="B41"/>
      <c r="D41" s="1" t="s">
        <v>75</v>
      </c>
      <c r="E41" s="2">
        <v>956371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84622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55232</v>
      </c>
    </row>
    <row r="44" spans="1:23" x14ac:dyDescent="0.25">
      <c r="A44" s="8" t="s">
        <v>233</v>
      </c>
      <c r="D44" s="1" t="s">
        <v>375</v>
      </c>
      <c r="E44" s="2">
        <v>51075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33548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1135769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6" sqref="D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15378114.359999999</v>
      </c>
      <c r="D3" s="1" t="s">
        <v>1</v>
      </c>
      <c r="E3" s="18">
        <v>33269265.059999999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80974257.200000003</v>
      </c>
      <c r="D4" s="1" t="s">
        <v>11</v>
      </c>
      <c r="E4" s="38">
        <v>16142659.98</v>
      </c>
      <c r="H4" s="1" t="s">
        <v>323</v>
      </c>
      <c r="I4" s="13">
        <v>21</v>
      </c>
      <c r="J4" s="13">
        <v>-10</v>
      </c>
    </row>
    <row r="5" spans="1:10" x14ac:dyDescent="0.25">
      <c r="A5" s="1" t="s">
        <v>3</v>
      </c>
      <c r="B5" s="2">
        <f>B4+B3</f>
        <v>96352371.560000002</v>
      </c>
      <c r="D5" s="1" t="s">
        <v>12</v>
      </c>
      <c r="E5" s="2">
        <v>17126605.079999998</v>
      </c>
      <c r="H5" s="1" t="s">
        <v>389</v>
      </c>
      <c r="I5" s="13">
        <v>1</v>
      </c>
      <c r="J5" s="13">
        <v>-4</v>
      </c>
    </row>
    <row r="6" spans="1:10" x14ac:dyDescent="0.25">
      <c r="A6" s="1" t="s">
        <v>11</v>
      </c>
      <c r="B6" s="2">
        <v>170392754.75999999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2105.6</v>
      </c>
      <c r="G8" s="1"/>
      <c r="H8" s="1"/>
    </row>
    <row r="9" spans="1:10" x14ac:dyDescent="0.25">
      <c r="A9" s="1" t="s">
        <v>82</v>
      </c>
      <c r="B9" s="2">
        <v>14640.4</v>
      </c>
      <c r="D9" s="1" t="s">
        <v>88</v>
      </c>
      <c r="E9" s="3">
        <v>3113</v>
      </c>
      <c r="H9" s="1"/>
    </row>
    <row r="10" spans="1:10" x14ac:dyDescent="0.25">
      <c r="A10" s="1" t="s">
        <v>83</v>
      </c>
      <c r="B10" s="2">
        <v>155000000</v>
      </c>
      <c r="D10" s="1" t="s">
        <v>85</v>
      </c>
      <c r="E10" s="2">
        <f>'20180227'!E10+'20180228'!E8</f>
        <v>783756.29999999935</v>
      </c>
      <c r="G10" s="1"/>
      <c r="H10" s="1" t="s">
        <v>42</v>
      </c>
      <c r="I10" s="3">
        <f>SUMIF(I4:I9,"&gt;=0")</f>
        <v>35</v>
      </c>
    </row>
    <row r="11" spans="1:10" x14ac:dyDescent="0.25">
      <c r="A11" s="1" t="s">
        <v>84</v>
      </c>
      <c r="B11" s="2">
        <f>'20180227'!B11+'20180228'!B9</f>
        <v>1836654.87</v>
      </c>
      <c r="D11" s="1" t="s">
        <v>381</v>
      </c>
      <c r="E11" s="2">
        <f>E8+'20180227'!E11</f>
        <v>28739.200000000001</v>
      </c>
      <c r="G11" s="1"/>
      <c r="H11" s="1" t="s">
        <v>43</v>
      </c>
      <c r="I11" s="3">
        <f>SUMIF(I4:J7,"&lt;0")</f>
        <v>-14</v>
      </c>
    </row>
    <row r="12" spans="1:10" x14ac:dyDescent="0.25">
      <c r="A12" s="1" t="s">
        <v>86</v>
      </c>
      <c r="B12" s="18">
        <v>574.32000000000005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'20180227'!B13+'20180228'!B12</f>
        <v>282999.47999999992</v>
      </c>
      <c r="E13" s="2"/>
      <c r="G13" s="1"/>
      <c r="H13" s="1" t="s">
        <v>30</v>
      </c>
      <c r="I13" s="15">
        <v>30643980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-12264000</v>
      </c>
    </row>
    <row r="15" spans="1:10" x14ac:dyDescent="0.25">
      <c r="A15" s="1" t="s">
        <v>380</v>
      </c>
      <c r="B15" s="2">
        <f>B12+'20180227'!B15</f>
        <v>13642.259999999998</v>
      </c>
      <c r="G15" s="1"/>
      <c r="H15" s="1" t="s">
        <v>32</v>
      </c>
      <c r="I15" s="15">
        <f>I14+I13</f>
        <v>18379980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7763594.6399999997</v>
      </c>
    </row>
    <row r="18" spans="1:14" x14ac:dyDescent="0.25">
      <c r="G18" s="1" t="s">
        <v>12</v>
      </c>
      <c r="H18" s="2"/>
      <c r="I18" s="15">
        <v>4605561</v>
      </c>
    </row>
    <row r="19" spans="1:14" x14ac:dyDescent="0.25">
      <c r="A19" s="2"/>
      <c r="G19" s="1" t="s">
        <v>24</v>
      </c>
      <c r="H19" s="2"/>
      <c r="I19" s="15">
        <f>I18+I17-I16</f>
        <v>14369155.640000001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111878.97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147117.82</v>
      </c>
    </row>
    <row r="26" spans="1:14" x14ac:dyDescent="0.25">
      <c r="A26" s="1" t="s">
        <v>71</v>
      </c>
      <c r="B26" s="2">
        <f>B4+E5+I18</f>
        <v>102706423.28</v>
      </c>
      <c r="G26" s="1"/>
      <c r="H26" s="1" t="s">
        <v>355</v>
      </c>
      <c r="I26" s="2">
        <v>284.85000000000002</v>
      </c>
    </row>
    <row r="27" spans="1:14" x14ac:dyDescent="0.25">
      <c r="A27" s="1" t="s">
        <v>90</v>
      </c>
      <c r="B27" s="2">
        <f>$B$13+$E$10+$I$25</f>
        <v>1213873.5999999994</v>
      </c>
      <c r="H27" s="1" t="s">
        <v>382</v>
      </c>
      <c r="I27" s="2">
        <f>I22-'20180102'!I22</f>
        <v>8996.7599999999948</v>
      </c>
    </row>
    <row r="28" spans="1:14" x14ac:dyDescent="0.25">
      <c r="A28" s="1" t="s">
        <v>356</v>
      </c>
      <c r="B28" s="2">
        <f>B12+E8+I26</f>
        <v>2964.77</v>
      </c>
    </row>
    <row r="29" spans="1:14" x14ac:dyDescent="0.25">
      <c r="A29" s="1" t="s">
        <v>383</v>
      </c>
      <c r="B29" s="2">
        <f>B15+E11+I27</f>
        <v>51378.219999999994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373</v>
      </c>
      <c r="D34" s="1" t="s">
        <v>78</v>
      </c>
      <c r="E34" s="2">
        <v>1054431</v>
      </c>
      <c r="G34" s="16" t="s">
        <v>296</v>
      </c>
      <c r="H34" s="2">
        <f>E40</f>
        <v>1051147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4219</v>
      </c>
      <c r="D35" s="1" t="s">
        <v>182</v>
      </c>
      <c r="E35" s="10">
        <v>593949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3143</v>
      </c>
      <c r="D36" s="1" t="s">
        <v>80</v>
      </c>
      <c r="E36" s="10">
        <v>32807</v>
      </c>
      <c r="G36" s="40" t="s">
        <v>298</v>
      </c>
      <c r="H36" s="41">
        <f>H34+H35</f>
        <v>1056304.605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580</v>
      </c>
      <c r="D37" s="1" t="s">
        <v>81</v>
      </c>
      <c r="E37" s="2">
        <v>-159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8315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1051147</v>
      </c>
    </row>
    <row r="41" spans="1:23" s="9" customFormat="1" x14ac:dyDescent="0.25">
      <c r="A41"/>
      <c r="B41"/>
      <c r="D41" s="1" t="s">
        <v>75</v>
      </c>
      <c r="E41" s="2">
        <v>901139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228570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150455</v>
      </c>
    </row>
    <row r="44" spans="1:23" x14ac:dyDescent="0.25">
      <c r="A44" s="8" t="s">
        <v>233</v>
      </c>
      <c r="D44" s="1" t="s">
        <v>375</v>
      </c>
      <c r="E44" s="2">
        <v>84229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144341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1051147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15" sqref="E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21353612.850000001</v>
      </c>
      <c r="D3" s="1" t="s">
        <v>1</v>
      </c>
      <c r="E3" s="18">
        <v>32650690.68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71122077.650000006</v>
      </c>
      <c r="D4" s="1" t="s">
        <v>11</v>
      </c>
      <c r="E4" s="38">
        <v>19366983.109999999</v>
      </c>
      <c r="H4" s="1" t="s">
        <v>323</v>
      </c>
      <c r="I4" s="13">
        <v>10</v>
      </c>
      <c r="J4" s="13">
        <v>-8</v>
      </c>
    </row>
    <row r="5" spans="1:10" x14ac:dyDescent="0.25">
      <c r="A5" s="1" t="s">
        <v>3</v>
      </c>
      <c r="B5" s="2">
        <f>B4+B3</f>
        <v>92475690.5</v>
      </c>
      <c r="D5" s="1" t="s">
        <v>12</v>
      </c>
      <c r="E5" s="2">
        <v>13283707.57</v>
      </c>
      <c r="H5" s="1" t="s">
        <v>389</v>
      </c>
      <c r="I5" s="13">
        <v>1</v>
      </c>
      <c r="J5" s="13">
        <v>3</v>
      </c>
    </row>
    <row r="6" spans="1:10" x14ac:dyDescent="0.25">
      <c r="A6" s="1" t="s">
        <v>11</v>
      </c>
      <c r="B6" s="2">
        <v>181368864.18000001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774.4</v>
      </c>
      <c r="G8" s="1"/>
      <c r="H8" s="1"/>
    </row>
    <row r="9" spans="1:10" x14ac:dyDescent="0.25">
      <c r="A9" s="1" t="s">
        <v>82</v>
      </c>
      <c r="B9" s="2">
        <v>15251.33</v>
      </c>
      <c r="D9" s="1" t="s">
        <v>88</v>
      </c>
      <c r="E9" s="3">
        <v>1052</v>
      </c>
      <c r="H9" s="1"/>
    </row>
    <row r="10" spans="1:10" x14ac:dyDescent="0.25">
      <c r="A10" s="1" t="s">
        <v>83</v>
      </c>
      <c r="B10" s="2">
        <v>160000000</v>
      </c>
      <c r="D10" s="1" t="s">
        <v>85</v>
      </c>
      <c r="E10" s="2">
        <f>'20180226'!E10+'20180227'!E8</f>
        <v>781650.69999999937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'20180226'!B11+'20180227'!B9</f>
        <v>1822014.4700000002</v>
      </c>
      <c r="D11" s="1" t="s">
        <v>381</v>
      </c>
      <c r="E11" s="2">
        <f>E8+'20180226'!E11</f>
        <v>26633.600000000002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720.97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'20180226'!B13+'20180227'!B12</f>
        <v>282425.15999999992</v>
      </c>
      <c r="E13" s="2"/>
      <c r="G13" s="1"/>
      <c r="H13" s="1" t="s">
        <v>30</v>
      </c>
      <c r="I13" s="15">
        <v>21428400</v>
      </c>
    </row>
    <row r="14" spans="1:10" x14ac:dyDescent="0.25">
      <c r="A14" s="1" t="s">
        <v>333</v>
      </c>
      <c r="B14" s="3">
        <v>23987210</v>
      </c>
      <c r="G14" s="1"/>
      <c r="H14" s="1" t="s">
        <v>31</v>
      </c>
      <c r="I14" s="15">
        <v>-9812640</v>
      </c>
    </row>
    <row r="15" spans="1:10" x14ac:dyDescent="0.25">
      <c r="A15" s="1" t="s">
        <v>380</v>
      </c>
      <c r="B15" s="2">
        <f>B12+'20180226'!B15</f>
        <v>13067.939999999999</v>
      </c>
      <c r="G15" s="1"/>
      <c r="H15" s="1" t="s">
        <v>32</v>
      </c>
      <c r="I15" s="15">
        <f>I14+I13</f>
        <v>11615760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9389432.4900000002</v>
      </c>
    </row>
    <row r="18" spans="1:14" x14ac:dyDescent="0.25">
      <c r="G18" s="1" t="s">
        <v>12</v>
      </c>
      <c r="H18" s="2"/>
      <c r="I18" s="15">
        <v>3215178</v>
      </c>
    </row>
    <row r="19" spans="1:14" x14ac:dyDescent="0.25">
      <c r="A19" s="2"/>
      <c r="G19" s="1" t="s">
        <v>24</v>
      </c>
      <c r="H19" s="2"/>
      <c r="I19" s="15">
        <f>I18+I17-I16</f>
        <v>14604610.49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111594.12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146832.97</v>
      </c>
    </row>
    <row r="26" spans="1:14" x14ac:dyDescent="0.25">
      <c r="A26" s="1" t="s">
        <v>71</v>
      </c>
      <c r="B26" s="2">
        <f>B4+E5+I18</f>
        <v>87620963.219999999</v>
      </c>
      <c r="G26" s="1"/>
      <c r="H26" s="1" t="s">
        <v>355</v>
      </c>
      <c r="I26" s="2">
        <v>164.53</v>
      </c>
    </row>
    <row r="27" spans="1:14" x14ac:dyDescent="0.25">
      <c r="A27" s="1" t="s">
        <v>90</v>
      </c>
      <c r="B27" s="2">
        <f>$B$13+$E$10+$I$25</f>
        <v>1210908.8299999994</v>
      </c>
      <c r="H27" s="1" t="s">
        <v>382</v>
      </c>
      <c r="I27" s="2">
        <f>I22-'20180102'!I22</f>
        <v>8711.9099999999889</v>
      </c>
    </row>
    <row r="28" spans="1:14" x14ac:dyDescent="0.25">
      <c r="A28" s="1" t="s">
        <v>356</v>
      </c>
      <c r="B28" s="2">
        <f>B12+E8+I26</f>
        <v>1659.8999999999999</v>
      </c>
    </row>
    <row r="29" spans="1:14" x14ac:dyDescent="0.25">
      <c r="A29" s="1" t="s">
        <v>383</v>
      </c>
      <c r="B29" s="2">
        <f>B15+E11+I27</f>
        <v>48413.44999999999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474</v>
      </c>
      <c r="D34" s="1" t="s">
        <v>78</v>
      </c>
      <c r="E34" s="2">
        <v>2262636</v>
      </c>
      <c r="G34" s="16" t="s">
        <v>296</v>
      </c>
      <c r="H34" s="2">
        <f>E40</f>
        <v>822577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2391</v>
      </c>
      <c r="D35" s="1" t="s">
        <v>182</v>
      </c>
      <c r="E35" s="10">
        <v>822577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2662</v>
      </c>
      <c r="D36" s="1" t="s">
        <v>80</v>
      </c>
      <c r="E36" s="10">
        <v>33697</v>
      </c>
      <c r="G36" s="40" t="s">
        <v>298</v>
      </c>
      <c r="H36" s="41">
        <f>H34+H35</f>
        <v>827734.60499999998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465</v>
      </c>
      <c r="D37" s="1" t="s">
        <v>81</v>
      </c>
      <c r="E37" s="2">
        <v>-5834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5992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822577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19900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822577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28175216.98</v>
      </c>
      <c r="D3" s="1" t="s">
        <v>1</v>
      </c>
      <c r="E3" s="18">
        <v>32637869.059999999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54396995.259999998</v>
      </c>
      <c r="D4" s="1" t="s">
        <v>11</v>
      </c>
      <c r="E4" s="38">
        <v>21876329.420000002</v>
      </c>
      <c r="H4" s="1" t="s">
        <v>323</v>
      </c>
      <c r="I4" s="13">
        <v>11</v>
      </c>
      <c r="J4" s="13">
        <v>7</v>
      </c>
    </row>
    <row r="5" spans="1:10" x14ac:dyDescent="0.25">
      <c r="A5" s="1" t="s">
        <v>3</v>
      </c>
      <c r="B5" s="2">
        <f>B4+B3</f>
        <v>82572212.239999995</v>
      </c>
      <c r="D5" s="1" t="s">
        <v>12</v>
      </c>
      <c r="E5" s="2">
        <v>10761539.640000001</v>
      </c>
      <c r="H5" s="1" t="s">
        <v>389</v>
      </c>
      <c r="I5" s="13"/>
      <c r="J5" s="13"/>
    </row>
    <row r="6" spans="1:10" x14ac:dyDescent="0.25">
      <c r="A6" s="1" t="s">
        <v>11</v>
      </c>
      <c r="B6" s="2">
        <v>196189399.52000001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715.2</v>
      </c>
      <c r="G8" s="1"/>
      <c r="H8" s="1"/>
    </row>
    <row r="9" spans="1:10" x14ac:dyDescent="0.25">
      <c r="A9" s="1" t="s">
        <v>82</v>
      </c>
      <c r="B9" s="2">
        <v>14182.54</v>
      </c>
      <c r="D9" s="1" t="s">
        <v>88</v>
      </c>
      <c r="E9" s="3">
        <v>787</v>
      </c>
      <c r="H9" s="1"/>
    </row>
    <row r="10" spans="1:10" x14ac:dyDescent="0.25">
      <c r="A10" s="1" t="s">
        <v>83</v>
      </c>
      <c r="B10" s="2">
        <v>168000000</v>
      </c>
      <c r="D10" s="1" t="s">
        <v>85</v>
      </c>
      <c r="E10" s="2">
        <f>'20180214'!E10+'20180226'!E8</f>
        <v>780876.29999999935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'20180214'!B11+'20180226'!B9</f>
        <v>1806763.1400000001</v>
      </c>
      <c r="D11" s="1" t="s">
        <v>381</v>
      </c>
      <c r="E11" s="2">
        <f>E8+'20180214'!E11</f>
        <v>25859.200000000001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390.77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'20180214'!B13+'20180226'!B12</f>
        <v>281704.18999999994</v>
      </c>
      <c r="E13" s="2"/>
      <c r="G13" s="1"/>
      <c r="H13" s="1" t="s">
        <v>30</v>
      </c>
      <c r="I13" s="15">
        <v>21219360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-6189120</v>
      </c>
    </row>
    <row r="15" spans="1:10" x14ac:dyDescent="0.25">
      <c r="A15" s="1" t="s">
        <v>380</v>
      </c>
      <c r="B15" s="2">
        <f>B12+'20180214'!B15</f>
        <v>12346.97</v>
      </c>
      <c r="G15" s="1"/>
      <c r="H15" s="1" t="s">
        <v>32</v>
      </c>
      <c r="I15" s="15">
        <f>I14+I13</f>
        <v>15030240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9265417.0199999996</v>
      </c>
    </row>
    <row r="18" spans="1:14" x14ac:dyDescent="0.25">
      <c r="G18" s="1" t="s">
        <v>12</v>
      </c>
      <c r="H18" s="2"/>
      <c r="I18" s="15">
        <v>3182904</v>
      </c>
    </row>
    <row r="19" spans="1:14" x14ac:dyDescent="0.25">
      <c r="A19" s="2"/>
      <c r="G19" s="1" t="s">
        <v>24</v>
      </c>
      <c r="H19" s="2"/>
      <c r="I19" s="15">
        <f>I18+I17-I16</f>
        <v>14448321.02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111429.59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146668.44</v>
      </c>
    </row>
    <row r="26" spans="1:14" x14ac:dyDescent="0.25">
      <c r="A26" s="1" t="s">
        <v>71</v>
      </c>
      <c r="B26" s="2">
        <f>B4+E5+I18</f>
        <v>68341438.900000006</v>
      </c>
      <c r="G26" s="1"/>
      <c r="H26" s="1" t="s">
        <v>355</v>
      </c>
      <c r="I26" s="2">
        <v>415.69</v>
      </c>
    </row>
    <row r="27" spans="1:14" x14ac:dyDescent="0.25">
      <c r="A27" s="1" t="s">
        <v>90</v>
      </c>
      <c r="B27" s="2">
        <f>$B$13+$E$10+$I$25</f>
        <v>1209248.9299999992</v>
      </c>
      <c r="H27" s="1" t="s">
        <v>382</v>
      </c>
      <c r="I27" s="2">
        <f>I22-'20180102'!I22</f>
        <v>8547.3799999999901</v>
      </c>
    </row>
    <row r="28" spans="1:14" x14ac:dyDescent="0.25">
      <c r="A28" s="1" t="s">
        <v>356</v>
      </c>
      <c r="B28" s="2">
        <f>B12+E8+I26</f>
        <v>1521.66</v>
      </c>
    </row>
    <row r="29" spans="1:14" x14ac:dyDescent="0.25">
      <c r="A29" s="1" t="s">
        <v>383</v>
      </c>
      <c r="B29" s="2">
        <f>B15+E11+I27</f>
        <v>46753.549999999988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752</v>
      </c>
      <c r="D34" s="1" t="s">
        <v>78</v>
      </c>
      <c r="G34" s="16" t="s">
        <v>296</v>
      </c>
      <c r="H34" s="2">
        <f>E40</f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2082</v>
      </c>
      <c r="D35" s="1" t="s">
        <v>182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2502</v>
      </c>
      <c r="D36" s="1" t="s">
        <v>80</v>
      </c>
      <c r="G36" s="40" t="s">
        <v>298</v>
      </c>
      <c r="H36" s="41">
        <f>H34+H35</f>
        <v>5157.6049999999814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282</v>
      </c>
      <c r="D37" s="1" t="s">
        <v>81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5618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/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/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-17039598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80" zoomScaleNormal="80" workbookViewId="0">
      <selection activeCell="G45" sqref="G4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183772203.25</v>
      </c>
      <c r="D3" s="1" t="s">
        <v>1</v>
      </c>
      <c r="E3" s="18">
        <v>32544607.280000001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49942556.479999997</v>
      </c>
      <c r="D4" s="1" t="s">
        <v>11</v>
      </c>
      <c r="E4" s="38">
        <v>22612462.579999998</v>
      </c>
      <c r="H4" s="1" t="s">
        <v>372</v>
      </c>
      <c r="I4" s="13">
        <v>4</v>
      </c>
      <c r="J4" s="13">
        <v>-8</v>
      </c>
    </row>
    <row r="5" spans="1:10" x14ac:dyDescent="0.25">
      <c r="A5" s="1" t="s">
        <v>3</v>
      </c>
      <c r="B5" s="2">
        <f>B4+B3</f>
        <v>233714759.72999999</v>
      </c>
      <c r="D5" s="1" t="s">
        <v>12</v>
      </c>
      <c r="E5" s="2">
        <v>9932144.6999999993</v>
      </c>
      <c r="H5" s="1" t="s">
        <v>323</v>
      </c>
      <c r="I5" s="13">
        <v>10</v>
      </c>
      <c r="J5" s="13">
        <v>-2</v>
      </c>
    </row>
    <row r="6" spans="1:10" x14ac:dyDescent="0.25">
      <c r="A6" s="1" t="s">
        <v>11</v>
      </c>
      <c r="B6" s="2">
        <v>200277866.05000001</v>
      </c>
      <c r="D6" s="1" t="s">
        <v>4</v>
      </c>
      <c r="E6" s="2">
        <v>22000000</v>
      </c>
      <c r="H6" s="1" t="s">
        <v>360</v>
      </c>
      <c r="I6" s="13">
        <v>4</v>
      </c>
      <c r="J6" s="13">
        <v>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992</v>
      </c>
      <c r="G8" s="1"/>
      <c r="H8" s="1"/>
    </row>
    <row r="9" spans="1:10" x14ac:dyDescent="0.25">
      <c r="A9" s="1" t="s">
        <v>82</v>
      </c>
      <c r="B9" s="2">
        <v>5662.8</v>
      </c>
      <c r="D9" s="1" t="s">
        <v>88</v>
      </c>
      <c r="E9" s="3">
        <v>1480</v>
      </c>
      <c r="H9" s="1"/>
    </row>
    <row r="10" spans="1:10" x14ac:dyDescent="0.25">
      <c r="A10" s="1" t="s">
        <v>83</v>
      </c>
      <c r="B10" s="2">
        <v>16500000</v>
      </c>
      <c r="D10" s="1" t="s">
        <v>85</v>
      </c>
      <c r="E10" s="2">
        <f>'20180213'!E10+'20180214'!E8</f>
        <v>780161.09999999939</v>
      </c>
      <c r="G10" s="1"/>
      <c r="H10" s="1" t="s">
        <v>42</v>
      </c>
      <c r="I10" s="3">
        <f>SUMIF(I4:I9,"&gt;=0")</f>
        <v>27</v>
      </c>
    </row>
    <row r="11" spans="1:10" x14ac:dyDescent="0.25">
      <c r="A11" s="1" t="s">
        <v>84</v>
      </c>
      <c r="B11" s="2">
        <f>'20180213'!B11+'20180214'!B9</f>
        <v>1792580.6</v>
      </c>
      <c r="D11" s="1" t="s">
        <v>381</v>
      </c>
      <c r="E11" s="2">
        <f>E8+'20180213'!E11</f>
        <v>25144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451.66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'20180213'!B13+'20180214'!B12</f>
        <v>281313.41999999993</v>
      </c>
      <c r="E13" s="2"/>
      <c r="G13" s="1"/>
      <c r="H13" s="1" t="s">
        <v>30</v>
      </c>
      <c r="I13" s="15">
        <v>22975440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-8534760</v>
      </c>
    </row>
    <row r="15" spans="1:10" x14ac:dyDescent="0.25">
      <c r="A15" s="1" t="s">
        <v>380</v>
      </c>
      <c r="B15" s="2">
        <f>B12+'20180213'!B15</f>
        <v>11956.199999999999</v>
      </c>
      <c r="G15" s="1"/>
      <c r="H15" s="1" t="s">
        <v>32</v>
      </c>
      <c r="I15" s="15">
        <f>I14+I13</f>
        <v>14440680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8444752.5399999991</v>
      </c>
    </row>
    <row r="18" spans="1:14" x14ac:dyDescent="0.25">
      <c r="G18" s="1" t="s">
        <v>12</v>
      </c>
      <c r="H18" s="2"/>
      <c r="I18" s="15">
        <v>3446316</v>
      </c>
    </row>
    <row r="19" spans="1:14" x14ac:dyDescent="0.25">
      <c r="A19" s="2"/>
      <c r="G19" s="1" t="s">
        <v>24</v>
      </c>
      <c r="H19" s="2"/>
      <c r="I19" s="15">
        <f>I18+I17-I16</f>
        <v>13891068.539999999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471317.37</v>
      </c>
      <c r="N21" s="2"/>
    </row>
    <row r="22" spans="1:14" x14ac:dyDescent="0.25">
      <c r="G22" s="1"/>
      <c r="H22" s="1" t="s">
        <v>39</v>
      </c>
      <c r="I22" s="15">
        <v>111013.9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617570.12</v>
      </c>
    </row>
    <row r="26" spans="1:14" x14ac:dyDescent="0.25">
      <c r="A26" s="1" t="s">
        <v>71</v>
      </c>
      <c r="B26" s="2">
        <f>B4+E5+I18</f>
        <v>63321017.179999992</v>
      </c>
      <c r="G26" s="1"/>
      <c r="H26" s="1" t="s">
        <v>355</v>
      </c>
      <c r="I26" s="2">
        <v>375.24</v>
      </c>
    </row>
    <row r="27" spans="1:14" x14ac:dyDescent="0.25">
      <c r="A27" s="1" t="s">
        <v>90</v>
      </c>
      <c r="B27" s="2">
        <f>$B$13+$E$10+$I$25</f>
        <v>1679044.6399999992</v>
      </c>
      <c r="H27" s="1" t="s">
        <v>382</v>
      </c>
      <c r="I27" s="2">
        <f>I22-'20180102'!I22</f>
        <v>8131.6899999999878</v>
      </c>
    </row>
    <row r="28" spans="1:14" x14ac:dyDescent="0.25">
      <c r="A28" s="1" t="s">
        <v>356</v>
      </c>
      <c r="B28" s="2">
        <f>B12+E8+I26</f>
        <v>1818.9</v>
      </c>
    </row>
    <row r="29" spans="1:14" x14ac:dyDescent="0.25">
      <c r="A29" s="1" t="s">
        <v>383</v>
      </c>
      <c r="B29" s="2">
        <f>B15+E11+I27</f>
        <v>45231.889999999985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758</v>
      </c>
      <c r="D34" s="1" t="s">
        <v>78</v>
      </c>
      <c r="E34" s="2">
        <v>-1049209</v>
      </c>
      <c r="G34" s="16" t="s">
        <v>296</v>
      </c>
      <c r="H34" s="2">
        <f>E40</f>
        <v>18259247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2129</v>
      </c>
      <c r="D35" s="1" t="s">
        <v>182</v>
      </c>
      <c r="E35" s="10">
        <v>236145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2402</v>
      </c>
      <c r="D36" s="1" t="s">
        <v>80</v>
      </c>
      <c r="E36" s="10">
        <v>29703</v>
      </c>
      <c r="G36" s="40" t="s">
        <v>298</v>
      </c>
      <c r="H36" s="41">
        <f>H34+H35</f>
        <v>18264404.605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152</v>
      </c>
      <c r="D37" s="1" t="s">
        <v>81</v>
      </c>
      <c r="E37" s="2">
        <v>-3896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5441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>
        <v>2770</v>
      </c>
      <c r="D39" s="8" t="s">
        <v>379</v>
      </c>
    </row>
    <row r="40" spans="1:23" x14ac:dyDescent="0.25">
      <c r="A40" s="1" t="s">
        <v>103</v>
      </c>
      <c r="B40" s="3">
        <v>-2671</v>
      </c>
      <c r="D40" s="1" t="s">
        <v>74</v>
      </c>
      <c r="E40" s="2">
        <v>18259247</v>
      </c>
    </row>
    <row r="41" spans="1:23" s="9" customFormat="1" x14ac:dyDescent="0.25">
      <c r="A41"/>
      <c r="B41"/>
      <c r="D41" s="1" t="s">
        <v>75</v>
      </c>
      <c r="E41" s="2">
        <v>18129771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108668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61661</v>
      </c>
    </row>
    <row r="44" spans="1:23" x14ac:dyDescent="0.25">
      <c r="A44" s="8" t="s">
        <v>233</v>
      </c>
      <c r="D44" s="1" t="s">
        <v>375</v>
      </c>
      <c r="E44" s="2">
        <v>78345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30323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1219649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25" sqref="B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200781858.91</v>
      </c>
      <c r="D3" s="1" t="s">
        <v>1</v>
      </c>
      <c r="E3" s="18">
        <v>31913121.170000002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48598788</v>
      </c>
      <c r="D4" s="1" t="s">
        <v>11</v>
      </c>
      <c r="E4" s="38">
        <v>26370842.420000002</v>
      </c>
      <c r="H4" s="1" t="s">
        <v>372</v>
      </c>
      <c r="I4" s="13">
        <v>2</v>
      </c>
      <c r="J4" s="13">
        <v>-7</v>
      </c>
    </row>
    <row r="5" spans="1:10" x14ac:dyDescent="0.25">
      <c r="A5" s="1" t="s">
        <v>3</v>
      </c>
      <c r="B5" s="2">
        <f>B4+B3</f>
        <v>249380646.91</v>
      </c>
      <c r="D5" s="1" t="s">
        <v>12</v>
      </c>
      <c r="E5" s="2">
        <v>5542296.75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200781858.91</v>
      </c>
      <c r="D6" s="1" t="s">
        <v>4</v>
      </c>
      <c r="E6" s="2">
        <v>11000000</v>
      </c>
      <c r="H6" s="1" t="s">
        <v>360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2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/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'20180212'!E10+'20180213'!E8</f>
        <v>779169.09999999939</v>
      </c>
      <c r="G10" s="1"/>
      <c r="H10" s="1" t="s">
        <v>42</v>
      </c>
      <c r="I10" s="3">
        <f>SUMIF(I4:I9,"&gt;=0")</f>
        <v>12</v>
      </c>
    </row>
    <row r="11" spans="1:10" x14ac:dyDescent="0.25">
      <c r="A11" s="1" t="s">
        <v>84</v>
      </c>
      <c r="B11" s="2">
        <f>'20180212'!B11+'20180213'!B9</f>
        <v>1786917.8</v>
      </c>
      <c r="D11" s="1" t="s">
        <v>381</v>
      </c>
      <c r="E11" s="2">
        <f>E8+'20180212'!E11</f>
        <v>24152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151.35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'20180212'!B13+'20180213'!B12</f>
        <v>280861.75999999995</v>
      </c>
      <c r="E13" s="2"/>
      <c r="G13" s="1"/>
      <c r="H13" s="1" t="s">
        <v>30</v>
      </c>
      <c r="I13" s="15">
        <v>10029540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-6700200</v>
      </c>
    </row>
    <row r="15" spans="1:10" x14ac:dyDescent="0.25">
      <c r="A15" s="1" t="s">
        <v>380</v>
      </c>
      <c r="B15" s="2">
        <f>B12+'20180212'!B15</f>
        <v>11504.539999999999</v>
      </c>
      <c r="G15" s="1"/>
      <c r="H15" s="1" t="s">
        <v>32</v>
      </c>
      <c r="I15" s="15">
        <f>I14+I13</f>
        <v>3329340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10397322.779999999</v>
      </c>
    </row>
    <row r="18" spans="1:14" x14ac:dyDescent="0.25">
      <c r="G18" s="1" t="s">
        <v>12</v>
      </c>
      <c r="H18" s="2"/>
      <c r="I18" s="15">
        <v>1510542</v>
      </c>
    </row>
    <row r="19" spans="1:14" x14ac:dyDescent="0.25">
      <c r="A19" s="2"/>
      <c r="G19" s="1" t="s">
        <v>24</v>
      </c>
      <c r="H19" s="2"/>
      <c r="I19" s="15">
        <f>I18+I17-I16</f>
        <v>13907864.779999999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469690.85</v>
      </c>
      <c r="N21" s="2"/>
    </row>
    <row r="22" spans="1:14" x14ac:dyDescent="0.25">
      <c r="G22" s="1"/>
      <c r="H22" s="1" t="s">
        <v>39</v>
      </c>
      <c r="I22" s="15">
        <v>110638.66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615568.36</v>
      </c>
    </row>
    <row r="26" spans="1:14" x14ac:dyDescent="0.25">
      <c r="A26" s="1" t="s">
        <v>71</v>
      </c>
      <c r="B26" s="2">
        <f>B4+E5+I18</f>
        <v>55651626.75</v>
      </c>
      <c r="G26" s="1"/>
      <c r="H26" s="1" t="s">
        <v>355</v>
      </c>
      <c r="I26" s="2">
        <v>115.94</v>
      </c>
    </row>
    <row r="27" spans="1:14" x14ac:dyDescent="0.25">
      <c r="A27" s="1" t="s">
        <v>90</v>
      </c>
      <c r="B27" s="2">
        <f>$B$13+$E$10+$I$25</f>
        <v>1675599.2199999993</v>
      </c>
      <c r="H27" s="1" t="s">
        <v>382</v>
      </c>
      <c r="I27" s="2">
        <f>I22-'20180102'!I22</f>
        <v>7756.4499999999971</v>
      </c>
    </row>
    <row r="28" spans="1:14" x14ac:dyDescent="0.25">
      <c r="A28" s="1" t="s">
        <v>356</v>
      </c>
      <c r="B28" s="2">
        <f>B12+E8+I26</f>
        <v>267.28999999999996</v>
      </c>
    </row>
    <row r="29" spans="1:14" x14ac:dyDescent="0.25">
      <c r="A29" s="1" t="s">
        <v>383</v>
      </c>
      <c r="B29" s="2">
        <f>B15+E11+I27</f>
        <v>43412.99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-1101504</v>
      </c>
      <c r="G34" s="16" t="s">
        <v>296</v>
      </c>
      <c r="H34" s="2">
        <f>E40</f>
        <v>18150579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584381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20793</v>
      </c>
      <c r="G36" s="40" t="s">
        <v>298</v>
      </c>
      <c r="H36" s="41">
        <f>H34+H35</f>
        <v>18155736.605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-7897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18150579</v>
      </c>
    </row>
    <row r="41" spans="1:23" s="9" customFormat="1" x14ac:dyDescent="0.25">
      <c r="A41"/>
      <c r="B41"/>
      <c r="D41" s="1" t="s">
        <v>75</v>
      </c>
      <c r="E41" s="2">
        <v>18068110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-437641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-529887</v>
      </c>
    </row>
    <row r="44" spans="1:23" x14ac:dyDescent="0.25">
      <c r="A44" s="8" t="s">
        <v>233</v>
      </c>
      <c r="D44" s="1" t="s">
        <v>375</v>
      </c>
      <c r="E44" s="2">
        <v>-11678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-425968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1110981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417</vt:i4>
      </vt:variant>
    </vt:vector>
  </HeadingPairs>
  <TitlesOfParts>
    <vt:vector size="417" baseType="lpstr"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2018-03-05T08:19:13Z</dcterms:modified>
</cp:coreProperties>
</file>