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.xml" ContentType="application/vnd.openxmlformats-officedocument.drawing+xml"/>
  <Override PartName="/xl/comments17.xml" ContentType="application/vnd.openxmlformats-officedocument.spreadsheetml.comments+xml"/>
  <Override PartName="/xl/drawings/drawing2.xml" ContentType="application/vnd.openxmlformats-officedocument.drawing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0" yWindow="0" windowWidth="16395" windowHeight="6705"/>
  </bookViews>
  <sheets>
    <sheet name="20180730_Open" sheetId="60" r:id="rId1"/>
    <sheet name="20180727_Open" sheetId="59" r:id="rId2"/>
    <sheet name="20180726_Open" sheetId="58" r:id="rId3"/>
    <sheet name="20180725_Open" sheetId="57" r:id="rId4"/>
    <sheet name="20180724_Open" sheetId="56" r:id="rId5"/>
    <sheet name="20180723_Open" sheetId="55" r:id="rId6"/>
    <sheet name="20180720_Open" sheetId="54" r:id="rId7"/>
    <sheet name="20180719_Open" sheetId="53" r:id="rId8"/>
    <sheet name="20180718_Open" sheetId="52" r:id="rId9"/>
    <sheet name="20180717_Open" sheetId="51" r:id="rId10"/>
    <sheet name="20180716_Open" sheetId="50" r:id="rId11"/>
    <sheet name="20180713_Open" sheetId="49" r:id="rId12"/>
    <sheet name="20180712_Open" sheetId="48" r:id="rId13"/>
    <sheet name="20180711_Open" sheetId="47" r:id="rId14"/>
    <sheet name="20180710_Open" sheetId="46" r:id="rId15"/>
    <sheet name="20180709_Open" sheetId="45" r:id="rId16"/>
    <sheet name="20180706_Open" sheetId="44" r:id="rId17"/>
    <sheet name="20180705_Open" sheetId="43" r:id="rId18"/>
    <sheet name="20180704_Open" sheetId="42" r:id="rId19"/>
    <sheet name="20180703_Open" sheetId="41" r:id="rId20"/>
    <sheet name="20180702_Open" sheetId="40" r:id="rId21"/>
    <sheet name="20180629_Open" sheetId="39" r:id="rId22"/>
    <sheet name="20180628_Open" sheetId="38" r:id="rId23"/>
    <sheet name="20180627_Open" sheetId="37" r:id="rId24"/>
    <sheet name="20180626_Open" sheetId="36" r:id="rId25"/>
    <sheet name="20180625_Open" sheetId="35" r:id="rId26"/>
    <sheet name="20180622_Open" sheetId="34" r:id="rId27"/>
    <sheet name="20180621_Open" sheetId="33" r:id="rId28"/>
    <sheet name="20180620_Open" sheetId="32" r:id="rId29"/>
    <sheet name="20180619_Open" sheetId="31" r:id="rId30"/>
    <sheet name="20180615_Open" sheetId="30" r:id="rId31"/>
    <sheet name="20180614_Open" sheetId="29" r:id="rId32"/>
    <sheet name="20180613_Open" sheetId="28" r:id="rId33"/>
    <sheet name="20180612_Open" sheetId="27" r:id="rId34"/>
    <sheet name="20180611_Open" sheetId="26" r:id="rId35"/>
    <sheet name="20180608_Open" sheetId="25" r:id="rId36"/>
    <sheet name="20180607_Open " sheetId="24" r:id="rId37"/>
    <sheet name="20180606_Open" sheetId="23" r:id="rId38"/>
    <sheet name="20180605_Open" sheetId="22" r:id="rId39"/>
    <sheet name="20180604_Open" sheetId="21" r:id="rId40"/>
    <sheet name="20180601_Open" sheetId="20" r:id="rId41"/>
    <sheet name="20180531_Open" sheetId="19" r:id="rId42"/>
    <sheet name="20180530_Open" sheetId="18" r:id="rId43"/>
    <sheet name="20180529_Open " sheetId="17" r:id="rId44"/>
    <sheet name="20180528_Open" sheetId="16" r:id="rId45"/>
    <sheet name="20180525_Open" sheetId="15" r:id="rId46"/>
    <sheet name="20180524_Open" sheetId="14" r:id="rId47"/>
    <sheet name="20180523_Open" sheetId="13" r:id="rId48"/>
    <sheet name="20180522_Open" sheetId="12" r:id="rId49"/>
    <sheet name="20180521_Open" sheetId="11" r:id="rId50"/>
    <sheet name="20180518_Open" sheetId="10" r:id="rId51"/>
    <sheet name="20180517_Open" sheetId="9" r:id="rId52"/>
    <sheet name="20180516_Open" sheetId="8" r:id="rId53"/>
    <sheet name="20180515_Open" sheetId="7" r:id="rId54"/>
    <sheet name="20180514_Open " sheetId="6" r:id="rId55"/>
    <sheet name="20180511_Open" sheetId="5" r:id="rId56"/>
    <sheet name="20180510_Open" sheetId="4" r:id="rId57"/>
    <sheet name="20180509_Open" sheetId="3" r:id="rId58"/>
    <sheet name="20180508_Open" sheetId="2" r:id="rId59"/>
  </sheets>
  <calcPr calcId="162913"/>
</workbook>
</file>

<file path=xl/calcChain.xml><?xml version="1.0" encoding="utf-8"?>
<calcChain xmlns="http://schemas.openxmlformats.org/spreadsheetml/2006/main">
  <c r="B26" i="57" l="1"/>
  <c r="B26" i="53"/>
  <c r="E59" i="60" l="1"/>
  <c r="E54" i="60"/>
  <c r="E47" i="60"/>
  <c r="B47" i="60"/>
  <c r="E44" i="60"/>
  <c r="B38" i="60"/>
  <c r="B28" i="60"/>
  <c r="B26" i="60"/>
  <c r="B25" i="60"/>
  <c r="I24" i="60"/>
  <c r="I19" i="60"/>
  <c r="I15" i="60"/>
  <c r="I11" i="60"/>
  <c r="I10" i="60"/>
  <c r="B5" i="60"/>
  <c r="B38" i="59" l="1"/>
  <c r="E59" i="59"/>
  <c r="E54" i="59"/>
  <c r="E47" i="59"/>
  <c r="B47" i="59"/>
  <c r="E44" i="59"/>
  <c r="B28" i="59"/>
  <c r="B26" i="59"/>
  <c r="B25" i="59"/>
  <c r="I24" i="59"/>
  <c r="I19" i="59"/>
  <c r="I15" i="59"/>
  <c r="I11" i="59"/>
  <c r="I10" i="59"/>
  <c r="B5" i="59"/>
  <c r="E59" i="58" l="1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E59" i="57" l="1"/>
  <c r="E54" i="57"/>
  <c r="E47" i="57"/>
  <c r="B47" i="57"/>
  <c r="E44" i="57"/>
  <c r="B38" i="57"/>
  <c r="B28" i="57"/>
  <c r="B25" i="57"/>
  <c r="I24" i="57"/>
  <c r="I19" i="57"/>
  <c r="I15" i="57"/>
  <c r="I11" i="57"/>
  <c r="I10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11" i="58" s="1"/>
  <c r="B11" i="59" s="1"/>
  <c r="B11" i="60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E10" i="58" s="1"/>
  <c r="E10" i="59" s="1"/>
  <c r="E10" i="60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l="1"/>
  <c r="B13" i="58"/>
  <c r="B27" i="58" l="1"/>
  <c r="B13" i="59"/>
  <c r="B27" i="59" l="1"/>
  <c r="B13" i="60"/>
  <c r="B27" i="60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<sst xmlns="http://schemas.openxmlformats.org/spreadsheetml/2006/main" count="6623" uniqueCount="121">
  <si>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</si>
  <si>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</si>
  <si>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</si>
  <si>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</si>
  <si>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</si>
  <si>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</si>
  <si>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</si>
  <si>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</si>
  <si>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</si>
  <si>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</si>
  <si>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</si>
  <si>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</si>
  <si>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</si>
  <si>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</si>
  <si>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</si>
  <si>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</si>
  <si>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</si>
  <si>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</si>
  <si>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</si>
  <si>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</si>
  <si>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</si>
  <si>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</si>
  <si>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</si>
  <si>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</si>
  <si>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</si>
  <si>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</si>
  <si>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</si>
  <si>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</si>
  <si>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</si>
  <si>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</si>
  <si>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</si>
  <si>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</si>
  <si>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</si>
  <si>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</si>
  <si>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</si>
  <si>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</si>
  <si>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</si>
  <si>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</si>
  <si>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</si>
  <si>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</si>
  <si>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</si>
  <si>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</si>
  <si>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</si>
  <si>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</si>
  <si>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</si>
  <si>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</si>
  <si>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</si>
  <si>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</si>
  <si>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</si>
  <si>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</si>
  <si>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</si>
  <si>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</si>
  <si>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</si>
  <si>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</si>
  <si>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</si>
  <si>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</si>
  <si>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</si>
  <si>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</si>
  <si>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</si>
  <si>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</si>
  <si>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</si>
  <si>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</si>
  <si>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</si>
  <si>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</si>
  <si>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</si>
  <si>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</si>
  <si>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</si>
  <si>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</si>
  <si>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</si>
  <si>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</si>
  <si>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</si>
  <si>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</si>
  <si>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</si>
  <si>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</si>
  <si>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</si>
  <si>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</si>
  <si>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</si>
  <si>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</si>
  <si>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</si>
  <si>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</si>
  <si>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</si>
  <si>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</si>
  <si>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</si>
  <si>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</si>
  <si>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</si>
  <si>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</si>
  <si>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</si>
  <si>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</si>
  <si>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</si>
  <si>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</si>
  <si>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</si>
  <si>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</si>
  <si>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</si>
  <si>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</si>
  <si>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</si>
  <si>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</si>
  <si>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</si>
  <si>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</si>
  <si>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</si>
  <si>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</si>
  <si>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</si>
  <si>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</si>
  <si>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</si>
  <si>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</si>
  <si>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</si>
  <si>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</si>
  <si>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</si>
  <si>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</si>
  <si>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</si>
  <si>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</si>
  <si>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</si>
  <si>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</si>
  <si>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</si>
  <si>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</si>
  <si>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</si>
  <si>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</si>
  <si>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</si>
  <si>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</si>
  <si>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</si>
  <si>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</si>
  <si>
    <t xml:space="preserve"> 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</si>
</sst>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28" workbookViewId="0">
      <selection activeCell="E47" sqref="E4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/>
      <c r="D4" s="6" t="s">
        <v>7</v>
      </c>
      <c r="E4" s="7"/>
      <c r="H4" s="6" t="s">
        <v>87</v>
      </c>
      <c r="I4" s="9">
        <v>11</v>
      </c>
      <c r="J4" s="9">
        <v>-3</v>
      </c>
    </row>
    <row r="5" spans="1:10" ht="14.25" x14ac:dyDescent="0.2">
      <c r="A5" s="6" t="s">
        <v>9</v>
      </c>
      <c r="B5" s="5">
        <f>B4+B6</f>
        <v>0</v>
      </c>
      <c r="D5" s="6" t="s">
        <v>10</v>
      </c>
      <c r="E5" s="5"/>
      <c r="H5" s="6" t="s">
        <v>15</v>
      </c>
      <c r="I5" s="9">
        <v>7</v>
      </c>
      <c r="J5" s="9">
        <v>0</v>
      </c>
    </row>
    <row r="6" spans="1:10" ht="14.25" x14ac:dyDescent="0.2">
      <c r="A6" s="6" t="s">
        <v>7</v>
      </c>
      <c r="B6" s="7"/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864</v>
      </c>
      <c r="G8" s="6"/>
      <c r="H8" s="6"/>
      <c r="I8" s="9"/>
    </row>
    <row r="9" spans="1:10" ht="14.25" x14ac:dyDescent="0.2">
      <c r="A9" s="6" t="s">
        <v>18</v>
      </c>
      <c r="B9" s="5"/>
      <c r="D9" s="6" t="s">
        <v>19</v>
      </c>
      <c r="E9" s="10">
        <v>831</v>
      </c>
      <c r="H9" s="6"/>
    </row>
    <row r="10" spans="1:10" ht="14.25" x14ac:dyDescent="0.2">
      <c r="A10" s="6" t="s">
        <v>20</v>
      </c>
      <c r="B10" s="5"/>
      <c r="D10" s="6" t="s">
        <v>21</v>
      </c>
      <c r="E10" s="5">
        <f>E8+'20180727_Open'!E10</f>
        <v>39829.599999999999</v>
      </c>
      <c r="G10" s="6"/>
      <c r="H10" s="6" t="s">
        <v>22</v>
      </c>
      <c r="I10" s="10">
        <f>SUM(I4:I7)</f>
        <v>18</v>
      </c>
    </row>
    <row r="11" spans="1:10" ht="14.25" x14ac:dyDescent="0.2">
      <c r="A11" s="6" t="s">
        <v>23</v>
      </c>
      <c r="B11" s="5">
        <f>B9+'20180727_Open'!B11</f>
        <v>287119.55</v>
      </c>
      <c r="D11" s="6"/>
      <c r="E11" s="5"/>
      <c r="G11" s="6"/>
      <c r="H11" s="6" t="s">
        <v>24</v>
      </c>
      <c r="I11" s="10">
        <f>SUM(J4:J7)</f>
        <v>-8</v>
      </c>
    </row>
    <row r="12" spans="1:10" ht="14.25" x14ac:dyDescent="0.2">
      <c r="A12" s="6" t="s">
        <v>16</v>
      </c>
      <c r="B12" s="7">
        <v>1020.66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B12+'20180727_Open'!B13</f>
        <v>60781.090000000004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14896906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2944060.26</v>
      </c>
    </row>
    <row r="18" spans="1:14" ht="14.25" x14ac:dyDescent="0.2">
      <c r="G18" s="6" t="s">
        <v>10</v>
      </c>
      <c r="H18" s="5"/>
      <c r="I18" s="11">
        <v>2161719</v>
      </c>
    </row>
    <row r="19" spans="1:14" ht="14.25" x14ac:dyDescent="0.2">
      <c r="A19" s="5"/>
      <c r="G19" s="6" t="s">
        <v>35</v>
      </c>
      <c r="H19" s="5"/>
      <c r="I19" s="11">
        <f>I17+I18-I16</f>
        <v>-1623037.38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15784.76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16029.68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244.92</v>
      </c>
    </row>
    <row r="26" spans="1:14" ht="14.25" x14ac:dyDescent="0.2">
      <c r="A26" s="6" t="s">
        <v>44</v>
      </c>
      <c r="B26" s="5">
        <f>B4+E5+I17+I18</f>
        <v>5105779.26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116640.37</v>
      </c>
    </row>
    <row r="28" spans="1:14" ht="14.25" x14ac:dyDescent="0.2">
      <c r="A28" s="6" t="s">
        <v>48</v>
      </c>
      <c r="B28" s="5">
        <f>B12+E8+I25</f>
        <v>2129.58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88</v>
      </c>
      <c r="B34" s="13">
        <v>919</v>
      </c>
      <c r="D34" s="6" t="s">
        <v>53</v>
      </c>
      <c r="E34" s="5">
        <v>-179976</v>
      </c>
      <c r="G34" s="6" t="s">
        <v>88</v>
      </c>
      <c r="H34" s="23">
        <v>21.75</v>
      </c>
      <c r="I34" s="6" t="s">
        <v>56</v>
      </c>
      <c r="J34" s="23">
        <v>22.29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58</v>
      </c>
      <c r="B35" s="13">
        <v>2407</v>
      </c>
      <c r="D35" s="6" t="s">
        <v>55</v>
      </c>
      <c r="E35" s="15">
        <v>1510801</v>
      </c>
      <c r="G35" s="6" t="s">
        <v>58</v>
      </c>
      <c r="H35" s="23">
        <v>21.09</v>
      </c>
      <c r="I35" s="6" t="s">
        <v>84</v>
      </c>
      <c r="J35" s="23">
        <v>21.75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76</v>
      </c>
      <c r="B36" s="13">
        <v>2536</v>
      </c>
      <c r="D36" s="6" t="s">
        <v>57</v>
      </c>
      <c r="E36" s="15">
        <v>29683</v>
      </c>
      <c r="G36" s="6" t="s">
        <v>76</v>
      </c>
      <c r="H36" s="23">
        <v>20.97</v>
      </c>
      <c r="I36" s="6" t="s">
        <v>58</v>
      </c>
      <c r="J36" s="23">
        <v>21.58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52</v>
      </c>
      <c r="B37" s="13">
        <v>131</v>
      </c>
      <c r="D37" s="6" t="s">
        <v>59</v>
      </c>
      <c r="E37" s="5">
        <v>-14451</v>
      </c>
      <c r="G37" s="6" t="s">
        <v>52</v>
      </c>
      <c r="H37" s="23">
        <v>20.46</v>
      </c>
      <c r="I37" s="6" t="s">
        <v>76</v>
      </c>
      <c r="J37" s="23">
        <v>20.49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5993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4300135</v>
      </c>
      <c r="G40" s="6" t="s">
        <v>88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24644</v>
      </c>
      <c r="G41" s="6" t="s">
        <v>58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47121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1085</v>
      </c>
      <c r="D43" s="6" t="s">
        <v>67</v>
      </c>
      <c r="E43" s="5">
        <v>-22547</v>
      </c>
      <c r="G43" s="6" t="s">
        <v>52</v>
      </c>
      <c r="H43" s="22">
        <v>2.7E-2</v>
      </c>
    </row>
    <row r="44" spans="1:23" ht="14.25" x14ac:dyDescent="0.2">
      <c r="A44" s="6" t="s">
        <v>88</v>
      </c>
      <c r="B44" s="13">
        <v>2108</v>
      </c>
      <c r="D44" s="6" t="s">
        <v>71</v>
      </c>
      <c r="E44" s="5">
        <f>E40-E45</f>
        <v>1669885</v>
      </c>
    </row>
    <row r="45" spans="1:23" ht="14.25" x14ac:dyDescent="0.2">
      <c r="A45" s="6" t="s">
        <v>58</v>
      </c>
      <c r="B45" s="13">
        <v>2493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60</v>
      </c>
      <c r="C46" s="5"/>
      <c r="D46" s="6" t="s">
        <v>86</v>
      </c>
      <c r="E46" s="5">
        <v>4498490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5746</v>
      </c>
      <c r="C47" s="18"/>
      <c r="D47" s="6" t="s">
        <v>89</v>
      </c>
      <c r="E47" s="5">
        <f>E46-E45</f>
        <v>1868240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-32</v>
      </c>
      <c r="J49" s="13">
        <v>-99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-44</v>
      </c>
      <c r="J50" s="13">
        <v>-179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97</v>
      </c>
      <c r="H55" s="9">
        <v>4.51</v>
      </c>
      <c r="I55" s="9">
        <v>8.7100000000000009</v>
      </c>
      <c r="J55" s="9">
        <v>-45.4</v>
      </c>
      <c r="K55" s="9">
        <v>4.2</v>
      </c>
    </row>
    <row r="56" spans="1:11" ht="14.25" x14ac:dyDescent="0.2">
      <c r="D56" s="14" t="s">
        <v>109</v>
      </c>
      <c r="E56" s="29">
        <v>88041.33</v>
      </c>
      <c r="G56" s="27" t="s">
        <v>98</v>
      </c>
      <c r="H56" s="9">
        <v>4.3099999999999996</v>
      </c>
      <c r="I56" s="9">
        <v>13.05</v>
      </c>
      <c r="J56" s="9">
        <v>-45.6</v>
      </c>
      <c r="K56" s="9">
        <v>8.74</v>
      </c>
    </row>
    <row r="57" spans="1:11" ht="14.25" x14ac:dyDescent="0.2">
      <c r="D57" s="14" t="s">
        <v>110</v>
      </c>
      <c r="E57" s="29">
        <v>468924.39</v>
      </c>
      <c r="G57" s="27" t="s">
        <v>99</v>
      </c>
      <c r="H57" s="9">
        <v>7.51</v>
      </c>
      <c r="I57" s="9">
        <v>18.21</v>
      </c>
      <c r="J57" s="9">
        <v>-42.4</v>
      </c>
      <c r="K57" s="9">
        <v>10.7</v>
      </c>
    </row>
    <row r="58" spans="1:11" ht="14.25" x14ac:dyDescent="0.2">
      <c r="D58" s="14" t="s">
        <v>111</v>
      </c>
      <c r="E58" s="29">
        <v>673407.56</v>
      </c>
      <c r="G58" s="27" t="s">
        <v>117</v>
      </c>
      <c r="H58" s="9">
        <v>8.51</v>
      </c>
      <c r="I58" s="9">
        <v>19.21</v>
      </c>
      <c r="J58" s="9">
        <v>-41.4</v>
      </c>
      <c r="K58" s="9">
        <v>10.7</v>
      </c>
    </row>
    <row r="59" spans="1:11" ht="14.25" x14ac:dyDescent="0.2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15">
      <c r="G60" s="27" t="s">
        <v>101</v>
      </c>
      <c r="H60" s="9">
        <v>-1.23</v>
      </c>
      <c r="I60" s="9">
        <v>5.78</v>
      </c>
      <c r="J60" s="9"/>
      <c r="K60" s="9">
        <v>7.01</v>
      </c>
    </row>
    <row r="61" spans="1:11" x14ac:dyDescent="0.15">
      <c r="G61" s="27" t="s">
        <v>102</v>
      </c>
      <c r="H61" s="9">
        <v>-14.63</v>
      </c>
      <c r="I61" s="9">
        <v>-4.08</v>
      </c>
      <c r="J61" s="9"/>
      <c r="K61" s="9">
        <v>10.55</v>
      </c>
    </row>
    <row r="62" spans="1:11" x14ac:dyDescent="0.15">
      <c r="G62" s="27" t="s">
        <v>103</v>
      </c>
      <c r="H62" s="9">
        <v>-31.23</v>
      </c>
      <c r="I62" s="9">
        <v>-20.68</v>
      </c>
      <c r="J62" s="9"/>
      <c r="K62" s="9">
        <v>10.55</v>
      </c>
    </row>
    <row r="63" spans="1:11" x14ac:dyDescent="0.15">
      <c r="G63" s="27" t="s">
        <v>118</v>
      </c>
      <c r="H63" s="9">
        <v>-45.23</v>
      </c>
      <c r="I63" s="9">
        <v>-34.68</v>
      </c>
      <c r="J63" s="9"/>
      <c r="K63" s="27">
        <v>10.55</v>
      </c>
    </row>
    <row r="64" spans="1:11" x14ac:dyDescent="0.15">
      <c r="H64" s="9"/>
      <c r="J64" s="9"/>
      <c r="K64" s="9"/>
    </row>
    <row r="65" spans="7:11" x14ac:dyDescent="0.15">
      <c r="G65" s="27" t="s">
        <v>105</v>
      </c>
      <c r="H65" s="9">
        <v>-19.29</v>
      </c>
      <c r="I65" s="9">
        <v>-10.97</v>
      </c>
      <c r="J65" s="9"/>
      <c r="K65" s="9">
        <v>8.32</v>
      </c>
    </row>
    <row r="66" spans="7:11" x14ac:dyDescent="0.15">
      <c r="G66" s="27" t="s">
        <v>106</v>
      </c>
      <c r="H66" s="9">
        <v>-42.49</v>
      </c>
      <c r="I66" s="9">
        <v>-33.090000000000003</v>
      </c>
      <c r="J66" s="9"/>
      <c r="K66" s="9">
        <v>9.4</v>
      </c>
    </row>
    <row r="67" spans="7:11" x14ac:dyDescent="0.15">
      <c r="G67" s="27" t="s">
        <v>107</v>
      </c>
      <c r="H67" s="9">
        <v>-116.29</v>
      </c>
      <c r="I67" s="9">
        <v>-106.89</v>
      </c>
      <c r="J67" s="9"/>
      <c r="K67" s="9">
        <v>9.4</v>
      </c>
    </row>
    <row r="68" spans="7:11" x14ac:dyDescent="0.15">
      <c r="G68" s="27" t="s">
        <v>119</v>
      </c>
      <c r="H68" s="9">
        <v>-194.09</v>
      </c>
      <c r="I68" s="9">
        <v>-184.69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ht="14.25" x14ac:dyDescent="0.2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ht="14.25" x14ac:dyDescent="0.2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ht="14.25" x14ac:dyDescent="0.2">
      <c r="A9" s="6" t="s">
        <v>18</v>
      </c>
      <c r="B9" s="5">
        <v>4214.67</v>
      </c>
      <c r="D9" s="6" t="s">
        <v>19</v>
      </c>
      <c r="E9" s="10"/>
      <c r="H9" s="6"/>
    </row>
    <row r="10" spans="1:10" ht="14.25" x14ac:dyDescent="0.2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ht="14.25" x14ac:dyDescent="0.2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ht="14.25" x14ac:dyDescent="0.2">
      <c r="A12" s="6" t="s">
        <v>16</v>
      </c>
      <c r="B12" s="7">
        <v>931.37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13239.179999999998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13357.559999999998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ht="14.25" x14ac:dyDescent="0.2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92238.98</v>
      </c>
    </row>
    <row r="28" spans="1:14" ht="14.25" x14ac:dyDescent="0.2">
      <c r="A28" s="6" t="s">
        <v>48</v>
      </c>
      <c r="B28" s="5">
        <f>B12+E8+I25</f>
        <v>1425.75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ht="14.25" x14ac:dyDescent="0.2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ht="14.25" x14ac:dyDescent="0.2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ht="14.25" x14ac:dyDescent="0.2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ht="14.25" x14ac:dyDescent="0.2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1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1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1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1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1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1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1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ht="14.25" x14ac:dyDescent="0.2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ht="14.25" x14ac:dyDescent="0.2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ht="14.25" x14ac:dyDescent="0.2">
      <c r="A9" s="6" t="s">
        <v>18</v>
      </c>
      <c r="B9" s="5">
        <v>4672.91</v>
      </c>
      <c r="D9" s="6" t="s">
        <v>19</v>
      </c>
      <c r="E9" s="10"/>
      <c r="H9" s="6"/>
    </row>
    <row r="10" spans="1:10" ht="14.25" x14ac:dyDescent="0.2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ht="14.25" x14ac:dyDescent="0.2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ht="14.25" x14ac:dyDescent="0.2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13239.179999999998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13494.849999999999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ht="14.25" x14ac:dyDescent="0.2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91068.9</v>
      </c>
    </row>
    <row r="28" spans="1:14" ht="14.25" x14ac:dyDescent="0.2">
      <c r="A28" s="6" t="s">
        <v>48</v>
      </c>
      <c r="B28" s="5">
        <f>B12+E8+I25</f>
        <v>1151.44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ht="14.25" x14ac:dyDescent="0.2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ht="14.25" x14ac:dyDescent="0.2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ht="14.25" x14ac:dyDescent="0.2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ht="14.25" x14ac:dyDescent="0.2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1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1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1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1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1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1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1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ht="14.25" x14ac:dyDescent="0.2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ht="14.25" x14ac:dyDescent="0.2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ht="14.25" x14ac:dyDescent="0.2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ht="14.25" x14ac:dyDescent="0.2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ht="14.25" x14ac:dyDescent="0.2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ht="14.25" x14ac:dyDescent="0.2">
      <c r="A12" s="6" t="s">
        <v>16</v>
      </c>
      <c r="B12" s="7">
        <v>787.73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4843779.08</v>
      </c>
    </row>
    <row r="18" spans="1:14" ht="14.25" x14ac:dyDescent="0.2">
      <c r="G18" s="6" t="s">
        <v>10</v>
      </c>
      <c r="H18" s="5"/>
      <c r="I18" s="11">
        <v>2997090</v>
      </c>
    </row>
    <row r="19" spans="1:14" ht="14.25" x14ac:dyDescent="0.2">
      <c r="A19" s="5"/>
      <c r="G19" s="6" t="s">
        <v>35</v>
      </c>
      <c r="H19" s="5"/>
      <c r="I19" s="11">
        <f>I17+I18-I16</f>
        <v>1112052.4400000004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13052.919999999998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13239.179999999998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ht="14.25" x14ac:dyDescent="0.2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89917.459999999992</v>
      </c>
    </row>
    <row r="28" spans="1:14" ht="14.25" x14ac:dyDescent="0.2">
      <c r="A28" s="6" t="s">
        <v>48</v>
      </c>
      <c r="B28" s="5">
        <f>B12+E8+I25</f>
        <v>1231.5899999999999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ht="14.25" x14ac:dyDescent="0.2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ht="14.25" x14ac:dyDescent="0.2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ht="14.25" x14ac:dyDescent="0.2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ht="14.25" x14ac:dyDescent="0.2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1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1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1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1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1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1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1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ht="14.25" x14ac:dyDescent="0.2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ht="14.25" x14ac:dyDescent="0.2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ht="14.25" x14ac:dyDescent="0.2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ht="14.25" x14ac:dyDescent="0.2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ht="14.25" x14ac:dyDescent="0.2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ht="14.25" x14ac:dyDescent="0.2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3726322.34</v>
      </c>
    </row>
    <row r="18" spans="1:14" ht="14.25" x14ac:dyDescent="0.2">
      <c r="G18" s="6" t="s">
        <v>10</v>
      </c>
      <c r="H18" s="5"/>
      <c r="I18" s="11">
        <v>3792618</v>
      </c>
    </row>
    <row r="19" spans="1:14" ht="14.25" x14ac:dyDescent="0.2">
      <c r="A19" s="5"/>
      <c r="G19" s="6" t="s">
        <v>35</v>
      </c>
      <c r="H19" s="5"/>
      <c r="I19" s="11">
        <f>I17+I18-I16</f>
        <v>790123.70000000019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12237.579999999998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13052.919999999998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ht="14.25" x14ac:dyDescent="0.2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88685.87</v>
      </c>
    </row>
    <row r="28" spans="1:14" ht="14.25" x14ac:dyDescent="0.2">
      <c r="A28" s="6" t="s">
        <v>48</v>
      </c>
      <c r="B28" s="5">
        <f>B12+E8+I25</f>
        <v>3285.09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ht="14.25" x14ac:dyDescent="0.2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ht="14.25" x14ac:dyDescent="0.2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ht="14.25" x14ac:dyDescent="0.2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ht="14.25" x14ac:dyDescent="0.2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1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1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1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1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1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1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1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ht="14.25" x14ac:dyDescent="0.2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ht="14.25" x14ac:dyDescent="0.2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ht="14.25" x14ac:dyDescent="0.2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ht="14.25" x14ac:dyDescent="0.2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ht="14.25" x14ac:dyDescent="0.2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ht="14.25" x14ac:dyDescent="0.2">
      <c r="A12" s="6" t="s">
        <v>16</v>
      </c>
      <c r="B12" s="7">
        <v>1040.98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1579106.68</v>
      </c>
    </row>
    <row r="18" spans="1:14" ht="14.25" x14ac:dyDescent="0.2">
      <c r="G18" s="6" t="s">
        <v>10</v>
      </c>
      <c r="H18" s="5"/>
      <c r="I18" s="11">
        <v>4723281</v>
      </c>
    </row>
    <row r="19" spans="1:14" ht="14.25" x14ac:dyDescent="0.2">
      <c r="A19" s="5"/>
      <c r="G19" s="6" t="s">
        <v>35</v>
      </c>
      <c r="H19" s="5"/>
      <c r="I19" s="11">
        <f>I17+I18-I16</f>
        <v>-426428.95999999996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11730.009999999998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12237.579999999998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ht="14.25" x14ac:dyDescent="0.2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85400.78</v>
      </c>
    </row>
    <row r="28" spans="1:14" ht="14.25" x14ac:dyDescent="0.2">
      <c r="A28" s="6" t="s">
        <v>48</v>
      </c>
      <c r="B28" s="5">
        <f>B12+E8+I25</f>
        <v>2126.15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ht="14.25" x14ac:dyDescent="0.2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ht="14.25" x14ac:dyDescent="0.2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ht="14.25" x14ac:dyDescent="0.2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ht="14.25" x14ac:dyDescent="0.2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1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1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1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1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1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1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1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ht="14.25" x14ac:dyDescent="0.2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ht="14.25" x14ac:dyDescent="0.2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ht="14.25" x14ac:dyDescent="0.2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ht="14.25" x14ac:dyDescent="0.2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ht="14.25" x14ac:dyDescent="0.2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ht="14.25" x14ac:dyDescent="0.2">
      <c r="A12" s="6" t="s">
        <v>16</v>
      </c>
      <c r="B12" s="7">
        <v>1085.5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3345192.25</v>
      </c>
    </row>
    <row r="18" spans="1:14" ht="14.25" x14ac:dyDescent="0.2">
      <c r="G18" s="6" t="s">
        <v>10</v>
      </c>
      <c r="H18" s="5"/>
      <c r="I18" s="11">
        <v>2972151</v>
      </c>
    </row>
    <row r="19" spans="1:14" ht="14.25" x14ac:dyDescent="0.2">
      <c r="A19" s="5"/>
      <c r="G19" s="6" t="s">
        <v>35</v>
      </c>
      <c r="H19" s="5"/>
      <c r="I19" s="11">
        <f>I17+I18-I16</f>
        <v>-411473.38999999966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11259.96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11730.009999999998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ht="14.25" x14ac:dyDescent="0.2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83274.62999999999</v>
      </c>
    </row>
    <row r="28" spans="1:14" ht="14.25" x14ac:dyDescent="0.2">
      <c r="A28" s="6" t="s">
        <v>48</v>
      </c>
      <c r="B28" s="5">
        <f>B12+E8+I25</f>
        <v>2448.35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ht="14.25" x14ac:dyDescent="0.2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ht="14.25" x14ac:dyDescent="0.2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ht="14.25" x14ac:dyDescent="0.2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ht="14.25" x14ac:dyDescent="0.2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1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1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1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1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1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1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1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ht="14.25" x14ac:dyDescent="0.2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ht="14.25" x14ac:dyDescent="0.2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ht="14.25" x14ac:dyDescent="0.2">
      <c r="A9" s="6" t="s">
        <v>18</v>
      </c>
      <c r="B9" s="5"/>
      <c r="D9" s="6" t="s">
        <v>19</v>
      </c>
      <c r="E9" s="10">
        <v>635</v>
      </c>
      <c r="H9" s="6"/>
    </row>
    <row r="10" spans="1:10" ht="14.25" x14ac:dyDescent="0.2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ht="14.25" x14ac:dyDescent="0.2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ht="14.25" x14ac:dyDescent="0.2">
      <c r="A12" s="6" t="s">
        <v>16</v>
      </c>
      <c r="B12" s="7">
        <v>1136.2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11259.96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11917.83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ht="14.25" x14ac:dyDescent="0.2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81484.149999999994</v>
      </c>
    </row>
    <row r="28" spans="1:14" ht="14.25" x14ac:dyDescent="0.2">
      <c r="A28" s="6" t="s">
        <v>48</v>
      </c>
      <c r="B28" s="5">
        <f>B12+E8+I25</f>
        <v>2410.0700000000002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ht="14.25" x14ac:dyDescent="0.2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ht="14.25" x14ac:dyDescent="0.2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ht="14.25" x14ac:dyDescent="0.2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ht="14.25" x14ac:dyDescent="0.2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1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1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1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1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1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1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1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ht="14.25" x14ac:dyDescent="0.2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ht="14.25" x14ac:dyDescent="0.2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ht="14.25" x14ac:dyDescent="0.2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ht="14.25" x14ac:dyDescent="0.2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ht="14.25" x14ac:dyDescent="0.2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ht="14.25" x14ac:dyDescent="0.2">
      <c r="A12" s="6" t="s">
        <v>16</v>
      </c>
      <c r="B12" s="7">
        <v>1676.72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936692.17</v>
      </c>
    </row>
    <row r="18" spans="1:14" ht="14.25" x14ac:dyDescent="0.2">
      <c r="G18" s="6" t="s">
        <v>10</v>
      </c>
      <c r="H18" s="5"/>
      <c r="I18" s="11">
        <v>3789747</v>
      </c>
    </row>
    <row r="19" spans="1:14" ht="14.25" x14ac:dyDescent="0.2">
      <c r="A19" s="5"/>
      <c r="G19" s="6" t="s">
        <v>35</v>
      </c>
      <c r="H19" s="5"/>
      <c r="I19" s="11">
        <f>I17+I18-I16</f>
        <v>-2002377.4699999997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10804.74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11259.96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ht="14.25" x14ac:dyDescent="0.2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79074.079999999987</v>
      </c>
    </row>
    <row r="28" spans="1:14" ht="14.25" x14ac:dyDescent="0.2">
      <c r="A28" s="6" t="s">
        <v>48</v>
      </c>
      <c r="B28" s="5">
        <f>B12+E8+I25</f>
        <v>2619.9400000000005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ht="14.25" x14ac:dyDescent="0.2">
      <c r="A44" s="6" t="s">
        <v>88</v>
      </c>
      <c r="B44" s="13"/>
      <c r="D44" s="6" t="s">
        <v>71</v>
      </c>
      <c r="E44" s="5">
        <f>E40-E45</f>
        <v>1133557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ht="14.25" x14ac:dyDescent="0.2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ht="14.25" x14ac:dyDescent="0.2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1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1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1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1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1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1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1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ht="14.25" x14ac:dyDescent="0.2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ht="14.25" x14ac:dyDescent="0.2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ht="14.25" x14ac:dyDescent="0.2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ht="14.25" x14ac:dyDescent="0.2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ht="14.25" x14ac:dyDescent="0.2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ht="14.25" x14ac:dyDescent="0.2">
      <c r="A12" s="6" t="s">
        <v>16</v>
      </c>
      <c r="B12" s="7">
        <v>1608.59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1495455.39</v>
      </c>
    </row>
    <row r="18" spans="1:14" ht="14.25" x14ac:dyDescent="0.2">
      <c r="G18" s="6" t="s">
        <v>10</v>
      </c>
      <c r="H18" s="5"/>
      <c r="I18" s="11">
        <v>3161547</v>
      </c>
    </row>
    <row r="19" spans="1:14" ht="14.25" x14ac:dyDescent="0.2">
      <c r="A19" s="5"/>
      <c r="G19" s="6" t="s">
        <v>35</v>
      </c>
      <c r="H19" s="5"/>
      <c r="I19" s="11">
        <f>I17+I18-I16</f>
        <v>-2071814.25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10674.06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10804.74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ht="14.25" x14ac:dyDescent="0.2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76454.14</v>
      </c>
    </row>
    <row r="28" spans="1:14" ht="14.25" x14ac:dyDescent="0.2">
      <c r="A28" s="6" t="s">
        <v>48</v>
      </c>
      <c r="B28" s="5">
        <f>B12+E8+I25</f>
        <v>2230.4699999999998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ht="14.25" x14ac:dyDescent="0.2">
      <c r="A44" s="6" t="s">
        <v>88</v>
      </c>
      <c r="B44" s="13"/>
      <c r="D44" s="6" t="s">
        <v>71</v>
      </c>
      <c r="E44" s="5">
        <f>E40-E45</f>
        <v>1102786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ht="14.25" x14ac:dyDescent="0.2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ht="14.25" x14ac:dyDescent="0.2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1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1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1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1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1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1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1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ht="14.25" x14ac:dyDescent="0.2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ht="14.25" x14ac:dyDescent="0.2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ht="14.25" x14ac:dyDescent="0.2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ht="14.25" x14ac:dyDescent="0.2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ht="14.25" x14ac:dyDescent="0.2">
      <c r="A12" s="6" t="s">
        <v>16</v>
      </c>
      <c r="B12" s="7">
        <v>1989.58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1560492.07</v>
      </c>
    </row>
    <row r="18" spans="1:14" ht="14.25" x14ac:dyDescent="0.2">
      <c r="G18" s="6" t="s">
        <v>10</v>
      </c>
      <c r="H18" s="5"/>
      <c r="I18" s="11">
        <v>3180663</v>
      </c>
    </row>
    <row r="19" spans="1:14" ht="14.25" x14ac:dyDescent="0.2">
      <c r="A19" s="5"/>
      <c r="G19" s="6" t="s">
        <v>35</v>
      </c>
      <c r="H19" s="5"/>
      <c r="I19" s="11">
        <f>I17+I18-I16</f>
        <v>-1987661.5699999994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10415.66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10674.06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ht="14.25" x14ac:dyDescent="0.2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74223.67</v>
      </c>
    </row>
    <row r="28" spans="1:14" ht="14.25" x14ac:dyDescent="0.2">
      <c r="A28" s="6" t="s">
        <v>48</v>
      </c>
      <c r="B28" s="5">
        <f>B12+E8+I25</f>
        <v>4590.3799999999992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ht="14.25" x14ac:dyDescent="0.2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ht="14.25" x14ac:dyDescent="0.2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1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1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1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1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1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1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1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1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1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1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7"/>
      <c r="D3" s="6" t="s">
        <v>2</v>
      </c>
      <c r="E3" s="7">
        <v>14501593.949999999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28299780.449999999</v>
      </c>
      <c r="D4" s="6" t="s">
        <v>7</v>
      </c>
      <c r="E4" s="7">
        <v>5080552.95</v>
      </c>
      <c r="H4" s="6" t="s">
        <v>87</v>
      </c>
      <c r="I4" s="9">
        <v>12</v>
      </c>
      <c r="J4" s="9">
        <v>-4</v>
      </c>
    </row>
    <row r="5" spans="1:10" ht="14.25" x14ac:dyDescent="0.2">
      <c r="A5" s="6" t="s">
        <v>9</v>
      </c>
      <c r="B5" s="5">
        <f>B4+B6</f>
        <v>112382322.47</v>
      </c>
      <c r="D5" s="6" t="s">
        <v>10</v>
      </c>
      <c r="E5" s="5">
        <v>9421041</v>
      </c>
      <c r="H5" s="6" t="s">
        <v>15</v>
      </c>
      <c r="I5" s="9">
        <v>5</v>
      </c>
      <c r="J5" s="9">
        <v>0</v>
      </c>
    </row>
    <row r="6" spans="1:10" ht="14.25" x14ac:dyDescent="0.2">
      <c r="A6" s="6" t="s">
        <v>7</v>
      </c>
      <c r="B6" s="7">
        <v>84082542.019999996</v>
      </c>
      <c r="D6" s="6" t="s">
        <v>12</v>
      </c>
      <c r="E6" s="5"/>
      <c r="H6" s="6" t="s">
        <v>74</v>
      </c>
      <c r="I6" s="9"/>
      <c r="J6" s="9">
        <v>-3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963.2</v>
      </c>
      <c r="G8" s="6"/>
      <c r="H8" s="6"/>
      <c r="I8" s="9"/>
    </row>
    <row r="9" spans="1:10" ht="14.25" x14ac:dyDescent="0.2">
      <c r="A9" s="6" t="s">
        <v>18</v>
      </c>
      <c r="B9" s="5">
        <v>15652.61</v>
      </c>
      <c r="D9" s="6" t="s">
        <v>19</v>
      </c>
      <c r="E9" s="10">
        <v>891</v>
      </c>
      <c r="H9" s="6"/>
    </row>
    <row r="10" spans="1:10" ht="14.25" x14ac:dyDescent="0.2">
      <c r="A10" s="6" t="s">
        <v>20</v>
      </c>
      <c r="B10" s="5">
        <v>73000000</v>
      </c>
      <c r="D10" s="6" t="s">
        <v>21</v>
      </c>
      <c r="E10" s="5">
        <f>E8+'20180726_Open'!E10</f>
        <v>38965.599999999999</v>
      </c>
      <c r="G10" s="6"/>
      <c r="H10" s="6" t="s">
        <v>22</v>
      </c>
      <c r="I10" s="10">
        <f>SUM(I4:I7)</f>
        <v>17</v>
      </c>
    </row>
    <row r="11" spans="1:10" ht="14.25" x14ac:dyDescent="0.2">
      <c r="A11" s="6" t="s">
        <v>23</v>
      </c>
      <c r="B11" s="5">
        <f>B9+'20180726_Open'!B11</f>
        <v>287119.55</v>
      </c>
      <c r="D11" s="6"/>
      <c r="E11" s="5"/>
      <c r="G11" s="6"/>
      <c r="H11" s="6" t="s">
        <v>24</v>
      </c>
      <c r="I11" s="10">
        <f>SUM(J4:J7)</f>
        <v>-9</v>
      </c>
    </row>
    <row r="12" spans="1:10" ht="14.25" x14ac:dyDescent="0.2">
      <c r="A12" s="6" t="s">
        <v>16</v>
      </c>
      <c r="B12" s="7">
        <v>918.86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B12+'20180726_Open'!B13</f>
        <v>59760.43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10990206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3177011.66</v>
      </c>
    </row>
    <row r="18" spans="1:14" ht="14.25" x14ac:dyDescent="0.2">
      <c r="G18" s="6" t="s">
        <v>10</v>
      </c>
      <c r="H18" s="5"/>
      <c r="I18" s="11">
        <v>1933083</v>
      </c>
    </row>
    <row r="19" spans="1:14" ht="14.25" x14ac:dyDescent="0.2">
      <c r="A19" s="5"/>
      <c r="G19" s="6" t="s">
        <v>35</v>
      </c>
      <c r="H19" s="5"/>
      <c r="I19" s="11">
        <f>I17+I18-I16</f>
        <v>-1618721.9799999995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15661.58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15784.76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123.18</v>
      </c>
    </row>
    <row r="26" spans="1:14" ht="14.25" x14ac:dyDescent="0.2">
      <c r="A26" s="6" t="s">
        <v>44</v>
      </c>
      <c r="B26" s="5">
        <f>B4+E5+I17+I18</f>
        <v>42830916.109999999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114510.79</v>
      </c>
    </row>
    <row r="28" spans="1:14" ht="14.25" x14ac:dyDescent="0.2">
      <c r="A28" s="6" t="s">
        <v>48</v>
      </c>
      <c r="B28" s="5">
        <f>B12+E8+I25</f>
        <v>2005.24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88</v>
      </c>
      <c r="B34" s="13">
        <v>1085</v>
      </c>
      <c r="D34" s="6" t="s">
        <v>53</v>
      </c>
      <c r="E34" s="5">
        <v>619875</v>
      </c>
      <c r="G34" s="6" t="s">
        <v>88</v>
      </c>
      <c r="H34" s="23">
        <v>22.29</v>
      </c>
      <c r="I34" s="6" t="s">
        <v>56</v>
      </c>
      <c r="J34" s="23">
        <v>20.14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58</v>
      </c>
      <c r="B35" s="13">
        <v>2108</v>
      </c>
      <c r="D35" s="6" t="s">
        <v>55</v>
      </c>
      <c r="E35" s="15">
        <v>1600909</v>
      </c>
      <c r="G35" s="6" t="s">
        <v>58</v>
      </c>
      <c r="H35" s="23">
        <v>21.75</v>
      </c>
      <c r="I35" s="6" t="s">
        <v>84</v>
      </c>
      <c r="J35" s="23">
        <v>22.66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76</v>
      </c>
      <c r="B36" s="13">
        <v>2493</v>
      </c>
      <c r="D36" s="6" t="s">
        <v>57</v>
      </c>
      <c r="E36" s="15">
        <v>29897</v>
      </c>
      <c r="G36" s="6" t="s">
        <v>76</v>
      </c>
      <c r="H36" s="23">
        <v>21.58</v>
      </c>
      <c r="I36" s="6" t="s">
        <v>58</v>
      </c>
      <c r="J36" s="23">
        <v>21.81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52</v>
      </c>
      <c r="B37" s="13">
        <v>60</v>
      </c>
      <c r="D37" s="6" t="s">
        <v>59</v>
      </c>
      <c r="E37" s="5">
        <v>-14733</v>
      </c>
      <c r="G37" s="6" t="s">
        <v>52</v>
      </c>
      <c r="H37" s="23">
        <v>20.49</v>
      </c>
      <c r="I37" s="6" t="s">
        <v>76</v>
      </c>
      <c r="J37" s="23">
        <v>21.66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5746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4275471</v>
      </c>
      <c r="G40" s="6" t="s">
        <v>88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-24590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20839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0</v>
      </c>
      <c r="D43" s="6" t="s">
        <v>67</v>
      </c>
      <c r="E43" s="5">
        <v>-45429</v>
      </c>
      <c r="G43" s="6" t="s">
        <v>52</v>
      </c>
      <c r="H43" s="22">
        <v>2.1999999999999999E-2</v>
      </c>
    </row>
    <row r="44" spans="1:23" ht="14.25" x14ac:dyDescent="0.2">
      <c r="A44" s="6" t="s">
        <v>88</v>
      </c>
      <c r="B44" s="13">
        <v>1026</v>
      </c>
      <c r="D44" s="6" t="s">
        <v>71</v>
      </c>
      <c r="E44" s="5">
        <f>E40-E45</f>
        <v>1645221</v>
      </c>
    </row>
    <row r="45" spans="1:23" ht="14.25" x14ac:dyDescent="0.2">
      <c r="A45" s="6" t="s">
        <v>58</v>
      </c>
      <c r="B45" s="13">
        <v>1940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2431</v>
      </c>
      <c r="C46" s="5"/>
      <c r="D46" s="6" t="s">
        <v>86</v>
      </c>
      <c r="E46" s="5">
        <v>4422804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5397</v>
      </c>
      <c r="C47" s="18"/>
      <c r="D47" s="6" t="s">
        <v>89</v>
      </c>
      <c r="E47" s="5">
        <f>E46-E45</f>
        <v>1792554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-32</v>
      </c>
      <c r="J49" s="13">
        <v>-101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-43</v>
      </c>
      <c r="J50" s="13">
        <v>-169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97</v>
      </c>
      <c r="H55" s="9">
        <v>-5.99</v>
      </c>
      <c r="I55" s="9">
        <v>-0.57999999999999996</v>
      </c>
      <c r="J55" s="9">
        <v>-50</v>
      </c>
      <c r="K55" s="9">
        <v>4.04</v>
      </c>
    </row>
    <row r="56" spans="1:11" ht="14.25" x14ac:dyDescent="0.2">
      <c r="D56" s="14" t="s">
        <v>109</v>
      </c>
      <c r="E56" s="29">
        <v>88041.33</v>
      </c>
      <c r="G56" s="27" t="s">
        <v>98</v>
      </c>
      <c r="H56" s="9">
        <v>-8.39</v>
      </c>
      <c r="I56" s="9">
        <v>-2.98</v>
      </c>
      <c r="J56" s="9">
        <v>-52.4</v>
      </c>
      <c r="K56" s="9">
        <v>8.58</v>
      </c>
    </row>
    <row r="57" spans="1:11" ht="14.25" x14ac:dyDescent="0.2">
      <c r="D57" s="14" t="s">
        <v>110</v>
      </c>
      <c r="E57" s="29">
        <v>468924.39</v>
      </c>
      <c r="G57" s="27" t="s">
        <v>99</v>
      </c>
      <c r="H57" s="9">
        <v>-7.99</v>
      </c>
      <c r="I57" s="9">
        <v>-2.58</v>
      </c>
      <c r="J57" s="9">
        <v>-52</v>
      </c>
      <c r="K57" s="9">
        <v>8.58</v>
      </c>
    </row>
    <row r="58" spans="1:11" ht="14.25" x14ac:dyDescent="0.2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-3.18</v>
      </c>
      <c r="J58" s="9">
        <v>-52.6</v>
      </c>
      <c r="K58" s="9">
        <v>8.58</v>
      </c>
    </row>
    <row r="59" spans="1:11" ht="14.25" x14ac:dyDescent="0.2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15">
      <c r="G60" s="27" t="s">
        <v>101</v>
      </c>
      <c r="H60" s="9">
        <v>-9.5500000000000007</v>
      </c>
      <c r="I60" s="9">
        <v>-4.24</v>
      </c>
      <c r="J60" s="9"/>
      <c r="K60" s="9">
        <v>7.01</v>
      </c>
    </row>
    <row r="61" spans="1:11" x14ac:dyDescent="0.15">
      <c r="G61" s="27" t="s">
        <v>102</v>
      </c>
      <c r="H61" s="9">
        <v>-22.95</v>
      </c>
      <c r="I61" s="9">
        <v>-13.9</v>
      </c>
      <c r="J61" s="9"/>
      <c r="K61" s="9">
        <v>10.55</v>
      </c>
    </row>
    <row r="62" spans="1:11" x14ac:dyDescent="0.15">
      <c r="G62" s="27" t="s">
        <v>103</v>
      </c>
      <c r="H62" s="9">
        <v>-46.75</v>
      </c>
      <c r="I62" s="9">
        <v>-32.5</v>
      </c>
      <c r="J62" s="9"/>
      <c r="K62" s="9">
        <v>10.55</v>
      </c>
    </row>
    <row r="63" spans="1:11" x14ac:dyDescent="0.15">
      <c r="G63" s="27" t="s">
        <v>118</v>
      </c>
      <c r="H63" s="9">
        <v>-55.35</v>
      </c>
      <c r="I63" s="9">
        <v>-46.7</v>
      </c>
      <c r="J63" s="9"/>
      <c r="K63" s="27">
        <v>10.55</v>
      </c>
    </row>
    <row r="64" spans="1:11" x14ac:dyDescent="0.15">
      <c r="H64" s="9"/>
      <c r="J64" s="9"/>
      <c r="K64" s="9"/>
    </row>
    <row r="65" spans="7:11" x14ac:dyDescent="0.15">
      <c r="G65" s="27" t="s">
        <v>105</v>
      </c>
      <c r="H65" s="9">
        <v>-10.86</v>
      </c>
      <c r="I65" s="9">
        <v>-3.56</v>
      </c>
      <c r="J65" s="9"/>
      <c r="K65" s="9">
        <v>8.32</v>
      </c>
    </row>
    <row r="66" spans="7:11" x14ac:dyDescent="0.15">
      <c r="G66" s="27" t="s">
        <v>106</v>
      </c>
      <c r="H66" s="9">
        <v>-35.86</v>
      </c>
      <c r="I66" s="9">
        <v>-26.08</v>
      </c>
      <c r="J66" s="9"/>
      <c r="K66" s="9">
        <v>9.4</v>
      </c>
    </row>
    <row r="67" spans="7:11" x14ac:dyDescent="0.15">
      <c r="G67" s="27" t="s">
        <v>107</v>
      </c>
      <c r="H67" s="9">
        <v>-110.46</v>
      </c>
      <c r="I67" s="9">
        <v>-97.88</v>
      </c>
      <c r="J67" s="9"/>
      <c r="K67" s="9">
        <v>9.4</v>
      </c>
    </row>
    <row r="68" spans="7:11" x14ac:dyDescent="0.15">
      <c r="G68" s="27" t="s">
        <v>119</v>
      </c>
      <c r="H68" s="9">
        <v>-187.66</v>
      </c>
      <c r="I68" s="9">
        <v>-170.88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ht="14.25" x14ac:dyDescent="0.2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ht="14.25" x14ac:dyDescent="0.2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ht="14.25" x14ac:dyDescent="0.2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ht="14.25" x14ac:dyDescent="0.2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2234.42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1949757.47</v>
      </c>
    </row>
    <row r="18" spans="1:14" ht="14.25" x14ac:dyDescent="0.2">
      <c r="G18" s="6" t="s">
        <v>10</v>
      </c>
      <c r="H18" s="5"/>
      <c r="I18" s="11">
        <v>2644092</v>
      </c>
    </row>
    <row r="19" spans="1:14" ht="14.25" x14ac:dyDescent="0.2">
      <c r="A19" s="5"/>
      <c r="G19" s="6" t="s">
        <v>35</v>
      </c>
      <c r="H19" s="5"/>
      <c r="I19" s="11">
        <f>I17+I18-I16</f>
        <v>-2134967.17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9916.16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10415.66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ht="14.25" x14ac:dyDescent="0.2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69633.289999999994</v>
      </c>
    </row>
    <row r="28" spans="1:14" ht="14.25" x14ac:dyDescent="0.2">
      <c r="A28" s="6" t="s">
        <v>48</v>
      </c>
      <c r="B28" s="5">
        <f>B12+E8+I25</f>
        <v>5237.92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ht="14.25" x14ac:dyDescent="0.2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ht="14.25" x14ac:dyDescent="0.2">
      <c r="A44" s="6" t="s">
        <v>88</v>
      </c>
      <c r="B44" s="13"/>
      <c r="D44" s="6" t="s">
        <v>71</v>
      </c>
      <c r="E44" s="5">
        <f>E40-E45</f>
        <v>969529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1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1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1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1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1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1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1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1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1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40" workbookViewId="0">
      <selection activeCell="E9" sqref="E9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ht="14.25" x14ac:dyDescent="0.2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ht="14.25" x14ac:dyDescent="0.2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ht="14.25" x14ac:dyDescent="0.2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ht="14.25" x14ac:dyDescent="0.2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ht="14.25" x14ac:dyDescent="0.2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9916.16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9916.16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64395.369999999995</v>
      </c>
    </row>
    <row r="28" spans="1:14" ht="14.25" x14ac:dyDescent="0.2">
      <c r="A28" s="6" t="s">
        <v>48</v>
      </c>
      <c r="B28" s="5">
        <f>B12+E8+I25</f>
        <v>1677.5300000000002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ht="14.25" x14ac:dyDescent="0.2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ht="14.25" x14ac:dyDescent="0.2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1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1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1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1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1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1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1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1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1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ht="14.25" x14ac:dyDescent="0.2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ht="14.25" x14ac:dyDescent="0.2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ht="14.25" x14ac:dyDescent="0.2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ht="14.25" x14ac:dyDescent="0.2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ht="14.25" x14ac:dyDescent="0.2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1136.97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28936396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9916.16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9916.16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ht="14.25" x14ac:dyDescent="0.2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62717.84</v>
      </c>
    </row>
    <row r="28" spans="1:14" ht="14.25" x14ac:dyDescent="0.2">
      <c r="A28" s="6" t="s">
        <v>48</v>
      </c>
      <c r="B28" s="5">
        <f>B12+E8+I25</f>
        <v>1578.6000000000001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ht="14.25" x14ac:dyDescent="0.2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ht="14.25" x14ac:dyDescent="0.2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1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1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1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1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1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1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1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1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1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ht="14.25" x14ac:dyDescent="0.2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ht="14.25" x14ac:dyDescent="0.2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ht="14.25" x14ac:dyDescent="0.2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ht="14.25" x14ac:dyDescent="0.2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ht="14.25" x14ac:dyDescent="0.2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1611.38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24419261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51373.509999999995</v>
      </c>
    </row>
    <row r="28" spans="1:14" ht="14.25" x14ac:dyDescent="0.2">
      <c r="A28" s="6" t="s">
        <v>48</v>
      </c>
      <c r="B28" s="5">
        <f>B12+E8+I25</f>
        <v>2240.1800000000003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ht="14.25" x14ac:dyDescent="0.2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ht="14.25" x14ac:dyDescent="0.2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1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1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1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1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1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1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1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1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1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ht="14.25" x14ac:dyDescent="0.2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ht="14.25" x14ac:dyDescent="0.2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ht="14.25" x14ac:dyDescent="0.2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ht="14.25" x14ac:dyDescent="0.2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2230.1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23414261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3969987.29</v>
      </c>
    </row>
    <row r="18" spans="1:14" ht="14.25" x14ac:dyDescent="0.2">
      <c r="G18" s="6" t="s">
        <v>10</v>
      </c>
      <c r="H18" s="5"/>
      <c r="I18" s="11">
        <v>1551123</v>
      </c>
    </row>
    <row r="19" spans="1:14" ht="14.25" x14ac:dyDescent="0.2">
      <c r="A19" s="5"/>
      <c r="G19" s="6" t="s">
        <v>35</v>
      </c>
      <c r="H19" s="5"/>
      <c r="I19" s="11">
        <f>I17+I18-I16</f>
        <v>-1207706.3499999996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9580.9599999999991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9580.9599999999991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ht="14.25" x14ac:dyDescent="0.2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58714.29</v>
      </c>
    </row>
    <row r="28" spans="1:14" ht="14.25" x14ac:dyDescent="0.2">
      <c r="A28" s="6" t="s">
        <v>48</v>
      </c>
      <c r="B28" s="5">
        <f>B12+E8+I25</f>
        <v>3759.1699999999996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ht="14.25" x14ac:dyDescent="0.2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ht="14.25" x14ac:dyDescent="0.2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1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1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1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1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1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1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1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1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1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ht="14.25" x14ac:dyDescent="0.2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ht="14.25" x14ac:dyDescent="0.2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ht="14.25" x14ac:dyDescent="0.2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ht="14.25" x14ac:dyDescent="0.2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2713.01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ht="14.25" x14ac:dyDescent="0.2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2502618.56</v>
      </c>
    </row>
    <row r="18" spans="1:14" ht="14.25" x14ac:dyDescent="0.2">
      <c r="G18" s="6" t="s">
        <v>10</v>
      </c>
      <c r="H18" s="5"/>
      <c r="I18" s="11">
        <v>3392244</v>
      </c>
    </row>
    <row r="19" spans="1:14" ht="14.25" x14ac:dyDescent="0.2">
      <c r="A19" s="5"/>
      <c r="G19" s="6" t="s">
        <v>35</v>
      </c>
      <c r="H19" s="5"/>
      <c r="I19" s="11">
        <f>I17+I18-I16</f>
        <v>-833954.07999999914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9272.69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9272.69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ht="14.25" x14ac:dyDescent="0.2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54955.12000000001</v>
      </c>
    </row>
    <row r="28" spans="1:14" ht="14.25" x14ac:dyDescent="0.2">
      <c r="A28" s="6" t="s">
        <v>48</v>
      </c>
      <c r="B28" s="5">
        <f>B12+E8+I25</f>
        <v>3859.55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ht="14.25" x14ac:dyDescent="0.2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ht="14.25" x14ac:dyDescent="0.2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1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1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1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1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1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1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1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1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1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ht="14.25" x14ac:dyDescent="0.2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ht="14.25" x14ac:dyDescent="0.2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ht="14.25" x14ac:dyDescent="0.2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ht="14.25" x14ac:dyDescent="0.2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ht="14.25" x14ac:dyDescent="0.2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ht="14.25" x14ac:dyDescent="0.2">
      <c r="A12" s="6" t="s">
        <v>16</v>
      </c>
      <c r="B12" s="7">
        <v>495.2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ht="14.25" x14ac:dyDescent="0.2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ht="14.25" x14ac:dyDescent="0.2">
      <c r="A17" s="12"/>
      <c r="B17" s="5"/>
      <c r="G17" s="6" t="s">
        <v>34</v>
      </c>
      <c r="H17" s="5"/>
      <c r="I17" s="11">
        <v>3404431.7</v>
      </c>
    </row>
    <row r="18" spans="1:14" ht="14.25" x14ac:dyDescent="0.2">
      <c r="G18" s="6" t="s">
        <v>10</v>
      </c>
      <c r="H18" s="5"/>
      <c r="I18" s="11">
        <v>3786561</v>
      </c>
    </row>
    <row r="19" spans="1:14" ht="14.25" x14ac:dyDescent="0.2">
      <c r="A19" s="5"/>
      <c r="G19" s="6" t="s">
        <v>35</v>
      </c>
      <c r="H19" s="5"/>
      <c r="I19" s="11">
        <f>I17+I18-I16</f>
        <v>-537823.93999999948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9044.5499999999993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9044.5499999999993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ht="14.25" x14ac:dyDescent="0.2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51095.570000000007</v>
      </c>
    </row>
    <row r="28" spans="1:14" ht="14.25" x14ac:dyDescent="0.2">
      <c r="A28" s="6" t="s">
        <v>48</v>
      </c>
      <c r="B28" s="5">
        <f>B12+E8+I25</f>
        <v>1082.68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ht="14.25" x14ac:dyDescent="0.2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ht="14.25" x14ac:dyDescent="0.2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ht="14.25" x14ac:dyDescent="0.2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ht="14.25" x14ac:dyDescent="0.2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ht="14.25" x14ac:dyDescent="0.2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ht="14.25" x14ac:dyDescent="0.2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ht="14.25" x14ac:dyDescent="0.2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21342361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ht="14.25" x14ac:dyDescent="0.2">
      <c r="A17" s="12"/>
      <c r="B17" s="5"/>
      <c r="G17" s="6" t="s">
        <v>34</v>
      </c>
      <c r="H17" s="5"/>
      <c r="I17" s="11">
        <v>3335974.18</v>
      </c>
    </row>
    <row r="18" spans="1:14" ht="14.25" x14ac:dyDescent="0.2">
      <c r="G18" s="6" t="s">
        <v>10</v>
      </c>
      <c r="H18" s="5"/>
      <c r="I18" s="11">
        <v>3914658</v>
      </c>
    </row>
    <row r="19" spans="1:14" ht="14.25" x14ac:dyDescent="0.2">
      <c r="A19" s="5"/>
      <c r="G19" s="6" t="s">
        <v>35</v>
      </c>
      <c r="H19" s="5"/>
      <c r="I19" s="11">
        <f>I17+I18-I16</f>
        <v>-478184.45999999996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8833.07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8833.07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ht="14.25" x14ac:dyDescent="0.2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50012.89</v>
      </c>
    </row>
    <row r="28" spans="1:14" ht="14.25" x14ac:dyDescent="0.2">
      <c r="A28" s="6" t="s">
        <v>48</v>
      </c>
      <c r="B28" s="5">
        <f>B12+E8+I25</f>
        <v>3217.2200000000003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ht="14.25" x14ac:dyDescent="0.2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ht="14.25" x14ac:dyDescent="0.2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ht="14.25" x14ac:dyDescent="0.2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ht="14.25" x14ac:dyDescent="0.2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ht="14.25" x14ac:dyDescent="0.2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ht="14.25" x14ac:dyDescent="0.2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ht="14.25" x14ac:dyDescent="0.2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2118.23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23127961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2518487.23</v>
      </c>
    </row>
    <row r="18" spans="1:14" ht="14.25" x14ac:dyDescent="0.2">
      <c r="G18" s="6" t="s">
        <v>10</v>
      </c>
      <c r="H18" s="5"/>
      <c r="I18" s="11">
        <v>3819321</v>
      </c>
    </row>
    <row r="19" spans="1:14" ht="14.25" x14ac:dyDescent="0.2">
      <c r="A19" s="5"/>
      <c r="G19" s="6" t="s">
        <v>35</v>
      </c>
      <c r="H19" s="5"/>
      <c r="I19" s="11">
        <f>I17+I18-I16</f>
        <v>108991.59000000078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8566.02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8566.02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ht="14.25" x14ac:dyDescent="0.2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46795.67</v>
      </c>
    </row>
    <row r="28" spans="1:14" ht="14.25" x14ac:dyDescent="0.2">
      <c r="A28" s="6" t="s">
        <v>48</v>
      </c>
      <c r="B28" s="5">
        <f>B12+E8+I25</f>
        <v>3448.99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ht="14.25" x14ac:dyDescent="0.2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ht="14.25" x14ac:dyDescent="0.2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ht="14.25" x14ac:dyDescent="0.2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ht="14.25" x14ac:dyDescent="0.2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ht="14.25" x14ac:dyDescent="0.2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ht="14.25" x14ac:dyDescent="0.2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ht="14.25" x14ac:dyDescent="0.2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ht="14.25" x14ac:dyDescent="0.2">
      <c r="A12" s="6" t="s">
        <v>16</v>
      </c>
      <c r="B12" s="7">
        <v>2934.78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ht="14.25" x14ac:dyDescent="0.2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1652799.19</v>
      </c>
    </row>
    <row r="18" spans="1:14" ht="14.25" x14ac:dyDescent="0.2">
      <c r="G18" s="6" t="s">
        <v>10</v>
      </c>
      <c r="H18" s="5"/>
      <c r="I18" s="11">
        <v>4156191</v>
      </c>
    </row>
    <row r="19" spans="1:14" ht="14.25" x14ac:dyDescent="0.2">
      <c r="A19" s="5"/>
      <c r="G19" s="6" t="s">
        <v>35</v>
      </c>
      <c r="H19" s="5"/>
      <c r="I19" s="11">
        <f>I17+I18-I16</f>
        <v>-419826.45000000019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8424.06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8424.06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ht="14.25" x14ac:dyDescent="0.2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43346.68</v>
      </c>
    </row>
    <row r="28" spans="1:14" ht="14.25" x14ac:dyDescent="0.2">
      <c r="A28" s="6" t="s">
        <v>48</v>
      </c>
      <c r="B28" s="5">
        <f>B12+E8+I25</f>
        <v>5846.89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ht="14.25" x14ac:dyDescent="0.2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ht="14.25" x14ac:dyDescent="0.2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5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23662602.050000001</v>
      </c>
      <c r="D4" s="6" t="s">
        <v>7</v>
      </c>
      <c r="E4" s="7">
        <v>11575862.15</v>
      </c>
      <c r="H4" s="6" t="s">
        <v>87</v>
      </c>
      <c r="I4" s="9">
        <v>14</v>
      </c>
      <c r="J4" s="9">
        <v>-5</v>
      </c>
    </row>
    <row r="5" spans="1:10" ht="14.25" x14ac:dyDescent="0.2">
      <c r="A5" s="6" t="s">
        <v>9</v>
      </c>
      <c r="B5" s="5">
        <f>B4+B6</f>
        <v>112696441.81999999</v>
      </c>
      <c r="D5" s="6" t="s">
        <v>10</v>
      </c>
      <c r="E5" s="5">
        <v>9361864.5999999996</v>
      </c>
      <c r="H5" s="6" t="s">
        <v>15</v>
      </c>
      <c r="I5" s="9">
        <v>6</v>
      </c>
      <c r="J5" s="9">
        <v>-3</v>
      </c>
    </row>
    <row r="6" spans="1:10" ht="14.25" x14ac:dyDescent="0.2">
      <c r="A6" s="6" t="s">
        <v>7</v>
      </c>
      <c r="B6" s="7">
        <v>89033839.769999996</v>
      </c>
      <c r="D6" s="6" t="s">
        <v>12</v>
      </c>
      <c r="E6" s="5"/>
      <c r="H6" s="6" t="s">
        <v>74</v>
      </c>
      <c r="I6" s="9"/>
      <c r="J6" s="9">
        <v>-3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ht="14.25" x14ac:dyDescent="0.2">
      <c r="A9" s="6" t="s">
        <v>18</v>
      </c>
      <c r="B9" s="5">
        <v>5624.45</v>
      </c>
      <c r="D9" s="6" t="s">
        <v>19</v>
      </c>
      <c r="E9" s="10">
        <v>1684</v>
      </c>
      <c r="H9" s="6"/>
    </row>
    <row r="10" spans="1:10" ht="14.25" x14ac:dyDescent="0.2">
      <c r="A10" s="6" t="s">
        <v>20</v>
      </c>
      <c r="B10" s="5">
        <v>78000000</v>
      </c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B9+'20180725_Open'!B11</f>
        <v>271466.94</v>
      </c>
      <c r="D11" s="6"/>
      <c r="E11" s="5"/>
      <c r="G11" s="6"/>
      <c r="H11" s="6" t="s">
        <v>24</v>
      </c>
      <c r="I11" s="10">
        <f>SUM(J4:J7)</f>
        <v>-13</v>
      </c>
    </row>
    <row r="12" spans="1:10" ht="14.25" x14ac:dyDescent="0.2">
      <c r="A12" s="6" t="s">
        <v>16</v>
      </c>
      <c r="B12" s="7">
        <v>900.33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6379606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2849858.84</v>
      </c>
    </row>
    <row r="18" spans="1:14" ht="14.25" x14ac:dyDescent="0.2">
      <c r="G18" s="6" t="s">
        <v>10</v>
      </c>
      <c r="H18" s="5"/>
      <c r="I18" s="11">
        <v>2302857</v>
      </c>
    </row>
    <row r="19" spans="1:14" ht="14.25" x14ac:dyDescent="0.2">
      <c r="A19" s="5"/>
      <c r="G19" s="6" t="s">
        <v>35</v>
      </c>
      <c r="H19" s="5"/>
      <c r="I19" s="11">
        <f>I17+I18-I16</f>
        <v>-1576100.7999999998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15537.72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15661.58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ht="14.25" x14ac:dyDescent="0.2">
      <c r="A26" s="6" t="s">
        <v>44</v>
      </c>
      <c r="B26" s="5">
        <f>B4+E5+I17+I18</f>
        <v>38177182.489999995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112505.55</v>
      </c>
    </row>
    <row r="28" spans="1:14" ht="14.25" x14ac:dyDescent="0.2">
      <c r="A28" s="6" t="s">
        <v>48</v>
      </c>
      <c r="B28" s="5">
        <f>B12+E8+I25</f>
        <v>3236.9900000000002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ht="14.25" x14ac:dyDescent="0.2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ht="14.25" x14ac:dyDescent="0.2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ht="14.25" x14ac:dyDescent="0.2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ht="14.25" x14ac:dyDescent="0.2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ht="14.25" x14ac:dyDescent="0.2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ht="14.25" x14ac:dyDescent="0.2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1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1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1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1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15">
      <c r="H64" s="9"/>
      <c r="J64" s="9"/>
      <c r="K64" s="9"/>
    </row>
    <row r="65" spans="7:11" x14ac:dyDescent="0.1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1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1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1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ht="14.25" x14ac:dyDescent="0.2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ht="14.25" x14ac:dyDescent="0.2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ht="14.25" x14ac:dyDescent="0.2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ht="14.25" x14ac:dyDescent="0.2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ht="14.25" x14ac:dyDescent="0.2">
      <c r="A12" s="6" t="s">
        <v>16</v>
      </c>
      <c r="B12" s="7">
        <v>1591.88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ht="14.25" x14ac:dyDescent="0.2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2353715.2999999998</v>
      </c>
    </row>
    <row r="18" spans="1:14" ht="14.25" x14ac:dyDescent="0.2">
      <c r="G18" s="6" t="s">
        <v>10</v>
      </c>
      <c r="H18" s="5"/>
      <c r="I18" s="11">
        <v>3574692</v>
      </c>
    </row>
    <row r="19" spans="1:14" ht="14.25" x14ac:dyDescent="0.2">
      <c r="A19" s="5"/>
      <c r="G19" s="6" t="s">
        <v>35</v>
      </c>
      <c r="H19" s="5"/>
      <c r="I19" s="11">
        <f>I17+I18-I16</f>
        <v>-300409.33999999985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7527.95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7527.95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ht="14.25" x14ac:dyDescent="0.2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37499.79</v>
      </c>
    </row>
    <row r="28" spans="1:14" ht="14.25" x14ac:dyDescent="0.2">
      <c r="A28" s="6" t="s">
        <v>48</v>
      </c>
      <c r="B28" s="5">
        <f>B12+E8+I25</f>
        <v>2546.08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ht="14.25" x14ac:dyDescent="0.2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ht="14.25" x14ac:dyDescent="0.2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ht="14.25" x14ac:dyDescent="0.2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ht="14.25" x14ac:dyDescent="0.2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ht="14.25" x14ac:dyDescent="0.2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ht="14.25" x14ac:dyDescent="0.2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ht="14.25" x14ac:dyDescent="0.2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1466.4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ht="14.25" x14ac:dyDescent="0.2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2239378.66</v>
      </c>
    </row>
    <row r="18" spans="1:14" ht="14.25" x14ac:dyDescent="0.2">
      <c r="G18" s="6" t="s">
        <v>10</v>
      </c>
      <c r="H18" s="5"/>
      <c r="I18" s="11">
        <v>3703185</v>
      </c>
    </row>
    <row r="19" spans="1:14" ht="14.25" x14ac:dyDescent="0.2">
      <c r="A19" s="5"/>
      <c r="G19" s="6" t="s">
        <v>35</v>
      </c>
      <c r="H19" s="5"/>
      <c r="I19" s="11">
        <f>I17+I18-I16</f>
        <v>-286252.97999999952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7089.75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7089.75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ht="14.25" x14ac:dyDescent="0.2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34953.71</v>
      </c>
    </row>
    <row r="28" spans="1:14" ht="14.25" x14ac:dyDescent="0.2">
      <c r="A28" s="6" t="s">
        <v>48</v>
      </c>
      <c r="B28" s="5">
        <f>B12+E8+I25</f>
        <v>2029.9900000000002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ht="14.25" x14ac:dyDescent="0.2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ht="14.25" x14ac:dyDescent="0.2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ht="14.25" x14ac:dyDescent="0.2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ht="14.25" x14ac:dyDescent="0.2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ht="14.25" x14ac:dyDescent="0.2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ht="14.25" x14ac:dyDescent="0.2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ht="14.25" x14ac:dyDescent="0.2">
      <c r="A12" s="6" t="s">
        <v>16</v>
      </c>
      <c r="B12" s="7">
        <v>1523.02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ht="14.25" x14ac:dyDescent="0.2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2316353.0499999998</v>
      </c>
    </row>
    <row r="18" spans="1:14" ht="14.25" x14ac:dyDescent="0.2">
      <c r="G18" s="6" t="s">
        <v>10</v>
      </c>
      <c r="H18" s="5"/>
      <c r="I18" s="11">
        <v>3571407</v>
      </c>
    </row>
    <row r="19" spans="1:14" ht="14.25" x14ac:dyDescent="0.2">
      <c r="A19" s="5"/>
      <c r="G19" s="6" t="s">
        <v>35</v>
      </c>
      <c r="H19" s="5"/>
      <c r="I19" s="11">
        <f>I17+I18-I16</f>
        <v>-341056.58999999985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6905.36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6905.36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ht="14.25" x14ac:dyDescent="0.2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32923.72</v>
      </c>
    </row>
    <row r="28" spans="1:14" ht="14.25" x14ac:dyDescent="0.2">
      <c r="A28" s="6" t="s">
        <v>48</v>
      </c>
      <c r="B28" s="5">
        <f>B12+E8+I25</f>
        <v>2282.27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ht="14.25" x14ac:dyDescent="0.2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ht="14.25" x14ac:dyDescent="0.2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ht="14.25" x14ac:dyDescent="0.2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ht="14.25" x14ac:dyDescent="0.2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ht="14.25" x14ac:dyDescent="0.2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ht="14.25" x14ac:dyDescent="0.2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ht="14.25" x14ac:dyDescent="0.2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ht="14.25" x14ac:dyDescent="0.2">
      <c r="A12" s="6" t="s">
        <v>16</v>
      </c>
      <c r="B12" s="7">
        <v>1915.49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ht="14.25" x14ac:dyDescent="0.2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2871352.5</v>
      </c>
    </row>
    <row r="18" spans="1:14" ht="14.25" x14ac:dyDescent="0.2">
      <c r="G18" s="6" t="s">
        <v>10</v>
      </c>
      <c r="H18" s="5"/>
      <c r="I18" s="11">
        <v>3120273</v>
      </c>
    </row>
    <row r="19" spans="1:14" ht="14.25" x14ac:dyDescent="0.2">
      <c r="A19" s="5"/>
      <c r="G19" s="6" t="s">
        <v>35</v>
      </c>
      <c r="H19" s="5"/>
      <c r="I19" s="11">
        <f>I17+I18-I16</f>
        <v>762808.86000000034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6334.91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6334.91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ht="14.25" x14ac:dyDescent="0.2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30641.45</v>
      </c>
    </row>
    <row r="28" spans="1:14" ht="14.25" x14ac:dyDescent="0.2">
      <c r="A28" s="6" t="s">
        <v>48</v>
      </c>
      <c r="B28" s="5">
        <f>B12+E8+I25</f>
        <v>2827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ht="14.25" x14ac:dyDescent="0.2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ht="14.25" x14ac:dyDescent="0.2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ht="14.25" x14ac:dyDescent="0.2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ht="14.25" x14ac:dyDescent="0.2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ht="14.25" x14ac:dyDescent="0.2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ht="14.25" x14ac:dyDescent="0.2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ht="14.25" x14ac:dyDescent="0.2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ht="14.25" x14ac:dyDescent="0.2">
      <c r="A12" s="6" t="s">
        <v>16</v>
      </c>
      <c r="B12" s="7">
        <v>1187.75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2041292.61</v>
      </c>
    </row>
    <row r="18" spans="1:14" ht="14.25" x14ac:dyDescent="0.2">
      <c r="G18" s="6" t="s">
        <v>10</v>
      </c>
      <c r="H18" s="5"/>
      <c r="I18" s="11">
        <v>2718189</v>
      </c>
    </row>
    <row r="19" spans="1:14" ht="14.25" x14ac:dyDescent="0.2">
      <c r="A19" s="5"/>
      <c r="G19" s="6" t="s">
        <v>35</v>
      </c>
      <c r="H19" s="5"/>
      <c r="I19" s="11">
        <f>I17+I18-I16</f>
        <v>-469335.02999999933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6021.8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6021.8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ht="14.25" x14ac:dyDescent="0.2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27814.45</v>
      </c>
    </row>
    <row r="28" spans="1:14" ht="14.25" x14ac:dyDescent="0.2">
      <c r="A28" s="6" t="s">
        <v>48</v>
      </c>
      <c r="B28" s="5">
        <f>B12+E8+I25</f>
        <v>1928.8500000000001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ht="14.25" x14ac:dyDescent="0.2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ht="14.25" x14ac:dyDescent="0.2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ht="14.25" x14ac:dyDescent="0.2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ht="14.25" x14ac:dyDescent="0.2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ht="14.25" x14ac:dyDescent="0.2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ht="14.25" x14ac:dyDescent="0.2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1712.31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ht="14.25" x14ac:dyDescent="0.2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1380759.31</v>
      </c>
    </row>
    <row r="18" spans="1:14" ht="14.25" x14ac:dyDescent="0.2">
      <c r="G18" s="6" t="s">
        <v>10</v>
      </c>
      <c r="H18" s="5"/>
      <c r="I18" s="11">
        <v>3299859</v>
      </c>
    </row>
    <row r="19" spans="1:14" ht="14.25" x14ac:dyDescent="0.2">
      <c r="A19" s="5"/>
      <c r="G19" s="6" t="s">
        <v>35</v>
      </c>
      <c r="H19" s="5"/>
      <c r="I19" s="11">
        <f>I17+I18-I16</f>
        <v>-548198.32999999914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5839.1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5839.1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ht="14.25" x14ac:dyDescent="0.2">
      <c r="A27" s="6" t="s">
        <v>46</v>
      </c>
      <c r="B27" s="5">
        <f>$B$13+$E$10+$I$24</f>
        <v>25885.599999999999</v>
      </c>
    </row>
    <row r="28" spans="1:14" ht="14.25" x14ac:dyDescent="0.2">
      <c r="A28" s="6" t="s">
        <v>48</v>
      </c>
      <c r="B28" s="5">
        <f>B12+E8+I25</f>
        <v>2368.31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ht="14.25" x14ac:dyDescent="0.2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ht="14.25" x14ac:dyDescent="0.2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ht="14.25" x14ac:dyDescent="0.2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ht="14.25" x14ac:dyDescent="0.2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ht="14.25" x14ac:dyDescent="0.2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1392.39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ht="14.25" x14ac:dyDescent="0.2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2044394.37</v>
      </c>
    </row>
    <row r="18" spans="1:14" ht="14.25" x14ac:dyDescent="0.2">
      <c r="G18" s="6" t="s">
        <v>10</v>
      </c>
      <c r="H18" s="5"/>
      <c r="I18" s="11">
        <v>3002724</v>
      </c>
    </row>
    <row r="19" spans="1:14" ht="14.25" x14ac:dyDescent="0.2">
      <c r="A19" s="5"/>
      <c r="G19" s="6" t="s">
        <v>35</v>
      </c>
      <c r="H19" s="5"/>
      <c r="I19" s="11">
        <f>I17+I18-I16</f>
        <v>-181698.26999999955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5655.04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5655.04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ht="14.25" x14ac:dyDescent="0.2">
      <c r="A27" s="6" t="s">
        <v>46</v>
      </c>
      <c r="B27" s="5">
        <f>$B$13+$E$10+$I$24</f>
        <v>23333.23</v>
      </c>
    </row>
    <row r="28" spans="1:14" ht="14.25" x14ac:dyDescent="0.2">
      <c r="A28" s="6" t="s">
        <v>48</v>
      </c>
      <c r="B28" s="5">
        <f>B12+E8+I25</f>
        <v>1888.39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ht="14.25" x14ac:dyDescent="0.2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ht="14.25" x14ac:dyDescent="0.2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ht="14.25" x14ac:dyDescent="0.2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ht="14.25" x14ac:dyDescent="0.2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ht="14.25" x14ac:dyDescent="0.2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598.71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ht="14.25" x14ac:dyDescent="0.2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1974894.62</v>
      </c>
    </row>
    <row r="18" spans="1:14" ht="14.25" x14ac:dyDescent="0.2">
      <c r="G18" s="6" t="s">
        <v>10</v>
      </c>
      <c r="H18" s="5"/>
      <c r="I18" s="11">
        <v>2992590</v>
      </c>
    </row>
    <row r="19" spans="1:14" ht="14.25" x14ac:dyDescent="0.2">
      <c r="A19" s="5"/>
      <c r="G19" s="6" t="s">
        <v>35</v>
      </c>
      <c r="H19" s="5"/>
      <c r="I19" s="11">
        <f>I17+I18-I16</f>
        <v>-261332.01999999955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5449.79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5449.79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ht="14.25" x14ac:dyDescent="0.2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21239.59</v>
      </c>
    </row>
    <row r="28" spans="1:14" ht="14.25" x14ac:dyDescent="0.2">
      <c r="A28" s="6" t="s">
        <v>48</v>
      </c>
      <c r="B28" s="5">
        <f>B12+E8+I25</f>
        <v>1028.28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ht="14.25" x14ac:dyDescent="0.2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ht="14.25" x14ac:dyDescent="0.2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ht="14.25" x14ac:dyDescent="0.2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ht="14.25" x14ac:dyDescent="0.2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ht="14.25" x14ac:dyDescent="0.2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ht="14.25" x14ac:dyDescent="0.2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1426.62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ht="14.25" x14ac:dyDescent="0.2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2127219.59</v>
      </c>
    </row>
    <row r="18" spans="1:14" ht="14.25" x14ac:dyDescent="0.2">
      <c r="G18" s="6" t="s">
        <v>10</v>
      </c>
      <c r="H18" s="5"/>
      <c r="I18" s="11">
        <v>2883105</v>
      </c>
    </row>
    <row r="19" spans="1:14" ht="14.25" x14ac:dyDescent="0.2">
      <c r="A19" s="5"/>
      <c r="G19" s="6" t="s">
        <v>35</v>
      </c>
      <c r="H19" s="5"/>
      <c r="I19" s="11">
        <f>I17+I18-I16</f>
        <v>-218492.04999999981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5301.82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5301.82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ht="14.25" x14ac:dyDescent="0.2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20211.310000000001</v>
      </c>
    </row>
    <row r="28" spans="1:14" ht="14.25" x14ac:dyDescent="0.2">
      <c r="A28" s="6" t="s">
        <v>48</v>
      </c>
      <c r="B28" s="5">
        <f>B12+E8+I25</f>
        <v>1868.03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ht="14.25" x14ac:dyDescent="0.2">
      <c r="A44" s="6" t="s">
        <v>84</v>
      </c>
      <c r="B44" s="13"/>
      <c r="D44" s="6" t="s">
        <v>71</v>
      </c>
      <c r="E44" s="5">
        <f>E40-E45</f>
        <v>292922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ht="14.25" x14ac:dyDescent="0.2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ht="14.25" x14ac:dyDescent="0.2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ht="14.25" x14ac:dyDescent="0.2">
      <c r="A9" s="6" t="s">
        <v>18</v>
      </c>
      <c r="B9" s="5">
        <v>7427.55</v>
      </c>
      <c r="D9" s="6" t="s">
        <v>19</v>
      </c>
      <c r="E9" s="10"/>
      <c r="H9" s="6"/>
    </row>
    <row r="10" spans="1:10" ht="14.25" x14ac:dyDescent="0.2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ht="14.25" x14ac:dyDescent="0.2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260.12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ht="14.25" x14ac:dyDescent="0.2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2199921.7999999998</v>
      </c>
    </row>
    <row r="18" spans="1:14" ht="14.25" x14ac:dyDescent="0.2">
      <c r="G18" s="6" t="s">
        <v>10</v>
      </c>
      <c r="H18" s="5"/>
      <c r="I18" s="11">
        <v>2748915</v>
      </c>
    </row>
    <row r="19" spans="1:14" ht="14.25" x14ac:dyDescent="0.2">
      <c r="A19" s="5"/>
      <c r="G19" s="6" t="s">
        <v>35</v>
      </c>
      <c r="H19" s="5"/>
      <c r="I19" s="11">
        <f>I17+I18-I16</f>
        <v>-279979.83999999985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5079.6099999999997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5079.6099999999997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ht="14.25" x14ac:dyDescent="0.2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18343.28</v>
      </c>
    </row>
    <row r="28" spans="1:14" ht="14.25" x14ac:dyDescent="0.2">
      <c r="A28" s="6" t="s">
        <v>48</v>
      </c>
      <c r="B28" s="5">
        <f>B12+E8+I25</f>
        <v>1335.77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ht="14.25" x14ac:dyDescent="0.2">
      <c r="A44" s="6" t="s">
        <v>84</v>
      </c>
      <c r="B44" s="13"/>
      <c r="D44" s="6" t="s">
        <v>71</v>
      </c>
      <c r="E44" s="5">
        <f>E40-E45</f>
        <v>283747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2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ht="14.25" x14ac:dyDescent="0.2">
      <c r="A5" s="6" t="s">
        <v>9</v>
      </c>
      <c r="B5" s="26" t="s">
        <v>120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ht="14.25" x14ac:dyDescent="0.2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ht="14.25" x14ac:dyDescent="0.2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ht="14.25" x14ac:dyDescent="0.2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ht="14.25" x14ac:dyDescent="0.2">
      <c r="A12" s="6" t="s">
        <v>16</v>
      </c>
      <c r="B12" s="7">
        <v>1546.29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6019806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15324.449999999999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15537.72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ht="14.25" x14ac:dyDescent="0.2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109268.56</v>
      </c>
    </row>
    <row r="28" spans="1:14" ht="14.25" x14ac:dyDescent="0.2">
      <c r="A28" s="6" t="s">
        <v>48</v>
      </c>
      <c r="B28" s="5">
        <f>B12+E8+I25</f>
        <v>4655.5600000000004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ht="14.25" x14ac:dyDescent="0.2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ht="14.25" x14ac:dyDescent="0.2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ht="14.25" x14ac:dyDescent="0.2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ht="14.25" x14ac:dyDescent="0.2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ht="14.25" x14ac:dyDescent="0.2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ht="14.25" x14ac:dyDescent="0.2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ht="14.25" x14ac:dyDescent="0.2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1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1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1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1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1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1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1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ht="14.25" x14ac:dyDescent="0.2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ht="14.25" x14ac:dyDescent="0.2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ht="14.25" x14ac:dyDescent="0.2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208.03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ht="14.25" x14ac:dyDescent="0.2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2329391.85</v>
      </c>
    </row>
    <row r="18" spans="1:14" ht="14.25" x14ac:dyDescent="0.2">
      <c r="G18" s="6" t="s">
        <v>10</v>
      </c>
      <c r="H18" s="5"/>
      <c r="I18" s="11">
        <v>2344257</v>
      </c>
    </row>
    <row r="19" spans="1:14" ht="14.25" x14ac:dyDescent="0.2">
      <c r="A19" s="5"/>
      <c r="G19" s="6" t="s">
        <v>35</v>
      </c>
      <c r="H19" s="5"/>
      <c r="I19" s="11">
        <f>I17+I18-I16</f>
        <v>-555167.79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5055.5600000000004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5055.5600000000004</v>
      </c>
    </row>
    <row r="25" spans="1:14" ht="14.25" x14ac:dyDescent="0.2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ht="14.25" x14ac:dyDescent="0.2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17057.510000000002</v>
      </c>
    </row>
    <row r="28" spans="1:14" ht="14.25" x14ac:dyDescent="0.2">
      <c r="A28" s="6" t="s">
        <v>48</v>
      </c>
      <c r="B28" s="5">
        <f>B12+E8+I25</f>
        <v>699.05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ht="14.25" x14ac:dyDescent="0.2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ht="14.25" x14ac:dyDescent="0.2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ht="14.25" x14ac:dyDescent="0.2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topLeftCell="A34" workbookViewId="0">
      <selection activeCell="B1" sqref="B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ht="14.25" x14ac:dyDescent="0.2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ht="14.25" x14ac:dyDescent="0.2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ht="14.25" x14ac:dyDescent="0.2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153.51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ht="14.25" x14ac:dyDescent="0.2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2389444.27</v>
      </c>
    </row>
    <row r="18" spans="1:14" ht="14.25" x14ac:dyDescent="0.2">
      <c r="G18" s="6" t="s">
        <v>10</v>
      </c>
      <c r="H18" s="5"/>
      <c r="I18" s="11">
        <v>2359962</v>
      </c>
    </row>
    <row r="19" spans="1:14" ht="14.25" x14ac:dyDescent="0.2">
      <c r="A19" s="5"/>
      <c r="G19" s="6" t="s">
        <v>35</v>
      </c>
      <c r="H19" s="5"/>
      <c r="I19" s="11">
        <f>I17+I18-I16</f>
        <v>-479410.37000000011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4860.1400000000003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4860.1400000000003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ht="14.25" x14ac:dyDescent="0.2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16308.46</v>
      </c>
    </row>
    <row r="28" spans="1:14" ht="14.25" x14ac:dyDescent="0.2">
      <c r="A28" s="6" t="s">
        <v>48</v>
      </c>
      <c r="B28" s="5">
        <f>B12+E8+I25</f>
        <v>1054.4100000000001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ht="14.25" x14ac:dyDescent="0.2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ht="14.25" x14ac:dyDescent="0.2">
      <c r="A44" s="6" t="s">
        <v>56</v>
      </c>
      <c r="D44" s="6" t="s">
        <v>71</v>
      </c>
      <c r="E44" s="5">
        <f>E40-E45</f>
        <v>184911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ht="14.25" x14ac:dyDescent="0.2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15">
      <c r="D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ht="14.25" x14ac:dyDescent="0.2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ht="14.25" x14ac:dyDescent="0.2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ht="14.25" x14ac:dyDescent="0.2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232.63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ht="14.25" x14ac:dyDescent="0.2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2200226.9700000002</v>
      </c>
    </row>
    <row r="18" spans="1:14" ht="14.25" x14ac:dyDescent="0.2">
      <c r="G18" s="6" t="s">
        <v>10</v>
      </c>
      <c r="H18" s="5"/>
      <c r="I18" s="11">
        <v>2330928</v>
      </c>
    </row>
    <row r="19" spans="1:14" ht="14.25" x14ac:dyDescent="0.2">
      <c r="A19" s="5"/>
      <c r="G19" s="6" t="s">
        <v>35</v>
      </c>
      <c r="H19" s="5"/>
      <c r="I19" s="11">
        <f>I17+I18-I16</f>
        <v>-697661.66999999899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4514.4399999999996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4514.4399999999996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ht="14.25" x14ac:dyDescent="0.2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15254.05</v>
      </c>
    </row>
    <row r="28" spans="1:14" ht="14.25" x14ac:dyDescent="0.2">
      <c r="A28" s="6" t="s">
        <v>48</v>
      </c>
      <c r="B28" s="5">
        <f>B12+E8+I25</f>
        <v>1077.82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ht="14.25" x14ac:dyDescent="0.2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ht="14.25" x14ac:dyDescent="0.2">
      <c r="A44" s="6" t="s">
        <v>56</v>
      </c>
      <c r="D44" s="6" t="s">
        <v>71</v>
      </c>
      <c r="E44" s="5">
        <f>E40-E45</f>
        <v>148767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ht="14.25" x14ac:dyDescent="0.2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15">
      <c r="D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ht="14.25" x14ac:dyDescent="0.2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ht="14.25" x14ac:dyDescent="0.2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ht="14.25" x14ac:dyDescent="0.2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237.78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ht="14.25" x14ac:dyDescent="0.2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3228816.64</v>
      </c>
    </row>
    <row r="17" spans="1:14" ht="14.25" x14ac:dyDescent="0.2">
      <c r="A17" s="12"/>
      <c r="B17" s="5"/>
      <c r="G17" s="6" t="s">
        <v>34</v>
      </c>
      <c r="H17" s="5"/>
      <c r="I17" s="11">
        <v>540828.96</v>
      </c>
    </row>
    <row r="18" spans="1:14" ht="14.25" x14ac:dyDescent="0.2">
      <c r="G18" s="6" t="s">
        <v>10</v>
      </c>
      <c r="H18" s="5"/>
      <c r="I18" s="11">
        <v>2254905</v>
      </c>
    </row>
    <row r="19" spans="1:14" ht="14.25" x14ac:dyDescent="0.2">
      <c r="A19" s="5"/>
      <c r="G19" s="6" t="s">
        <v>35</v>
      </c>
      <c r="H19" s="5"/>
      <c r="I19" s="11">
        <f>I17+I18-I16</f>
        <v>-433082.68000000017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4424.45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4424.45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ht="14.25" x14ac:dyDescent="0.2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14176.23</v>
      </c>
    </row>
    <row r="28" spans="1:14" ht="14.25" x14ac:dyDescent="0.2">
      <c r="A28" s="6" t="s">
        <v>48</v>
      </c>
      <c r="B28" s="5">
        <f>B12+E8+I25</f>
        <v>563.99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ht="14.25" x14ac:dyDescent="0.2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88741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ht="14.25" x14ac:dyDescent="0.2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143.79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ht="14.25" x14ac:dyDescent="0.2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401519.97</v>
      </c>
    </row>
    <row r="18" spans="1:14" ht="14.25" x14ac:dyDescent="0.2">
      <c r="G18" s="6" t="s">
        <v>10</v>
      </c>
      <c r="H18" s="5"/>
      <c r="I18" s="11">
        <v>2268306</v>
      </c>
    </row>
    <row r="19" spans="1:14" ht="14.25" x14ac:dyDescent="0.2">
      <c r="A19" s="5"/>
      <c r="G19" s="6" t="s">
        <v>35</v>
      </c>
      <c r="H19" s="5"/>
      <c r="I19" s="11">
        <f>I17+I18-I16</f>
        <v>-358990.67000000039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4333.4399999999996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4333.4399999999996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ht="14.25" x14ac:dyDescent="0.2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13612.239999999998</v>
      </c>
    </row>
    <row r="28" spans="1:14" ht="14.25" x14ac:dyDescent="0.2">
      <c r="A28" s="6" t="s">
        <v>48</v>
      </c>
      <c r="B28" s="5">
        <f>B12+E8+I25</f>
        <v>349.54999999999995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ht="14.25" x14ac:dyDescent="0.2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ht="14.25" x14ac:dyDescent="0.2">
      <c r="A44" s="6" t="s">
        <v>56</v>
      </c>
      <c r="D44" s="6" t="s">
        <v>71</v>
      </c>
      <c r="E44" s="5">
        <f>E40-E45</f>
        <v>89545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ht="14.25" x14ac:dyDescent="0.2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ht="14.25" x14ac:dyDescent="0.2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ht="14.25" x14ac:dyDescent="0.2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/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ht="14.25" x14ac:dyDescent="0.2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325290.93</v>
      </c>
    </row>
    <row r="18" spans="1:14" ht="14.25" x14ac:dyDescent="0.2">
      <c r="G18" s="6" t="s">
        <v>10</v>
      </c>
      <c r="H18" s="5"/>
      <c r="I18" s="11">
        <v>2252781</v>
      </c>
    </row>
    <row r="19" spans="1:14" ht="14.25" x14ac:dyDescent="0.2">
      <c r="A19" s="5"/>
      <c r="G19" s="6" t="s">
        <v>35</v>
      </c>
      <c r="H19" s="5"/>
      <c r="I19" s="11">
        <f>I17+I18-I16</f>
        <v>-450744.70999999996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4204.4799999999996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4204.4799999999996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ht="14.25" x14ac:dyDescent="0.2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13262.689999999999</v>
      </c>
    </row>
    <row r="28" spans="1:14" ht="14.25" x14ac:dyDescent="0.2">
      <c r="A28" s="6" t="s">
        <v>48</v>
      </c>
      <c r="B28" s="5">
        <f>B12+E8+I25</f>
        <v>239.35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ht="14.25" x14ac:dyDescent="0.2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ht="14.25" x14ac:dyDescent="0.2">
      <c r="A44" s="6" t="s">
        <v>56</v>
      </c>
      <c r="D44" s="6" t="s">
        <v>71</v>
      </c>
      <c r="E44" s="5">
        <f>E40-E45</f>
        <v>92444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ht="14.25" x14ac:dyDescent="0.2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ht="14.25" x14ac:dyDescent="0.2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ht="14.25" x14ac:dyDescent="0.2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220.12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ht="14.25" x14ac:dyDescent="0.2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573438</v>
      </c>
    </row>
    <row r="18" spans="1:14" ht="14.25" x14ac:dyDescent="0.2">
      <c r="G18" s="6" t="s">
        <v>10</v>
      </c>
      <c r="H18" s="5"/>
      <c r="I18" s="11">
        <v>2598015</v>
      </c>
    </row>
    <row r="19" spans="1:14" ht="14.25" x14ac:dyDescent="0.2">
      <c r="A19" s="5"/>
      <c r="G19" s="6" t="s">
        <v>35</v>
      </c>
      <c r="H19" s="5"/>
      <c r="I19" s="11">
        <f>I17+I18-I16</f>
        <v>142636.35999999987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4021.13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4021.13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ht="14.25" x14ac:dyDescent="0.2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13023.34</v>
      </c>
    </row>
    <row r="28" spans="1:14" ht="14.25" x14ac:dyDescent="0.2">
      <c r="A28" s="6" t="s">
        <v>48</v>
      </c>
      <c r="B28" s="5">
        <f>B12+E8+I25</f>
        <v>331.07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ht="14.25" x14ac:dyDescent="0.2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81036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ht="14.25" x14ac:dyDescent="0.2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ht="14.25" x14ac:dyDescent="0.2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ht="14.25" x14ac:dyDescent="0.2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242.22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ht="14.25" x14ac:dyDescent="0.2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733462.23</v>
      </c>
    </row>
    <row r="18" spans="1:14" ht="14.25" x14ac:dyDescent="0.2">
      <c r="G18" s="6" t="s">
        <v>10</v>
      </c>
      <c r="H18" s="5"/>
      <c r="I18" s="11">
        <v>1680543</v>
      </c>
    </row>
    <row r="19" spans="1:14" ht="14.25" x14ac:dyDescent="0.2">
      <c r="A19" s="5"/>
      <c r="G19" s="6" t="s">
        <v>35</v>
      </c>
      <c r="H19" s="5"/>
      <c r="I19" s="11">
        <f>I17+I18-I16</f>
        <v>-314811.41000000015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ht="14.25" x14ac:dyDescent="0.2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8726.09</v>
      </c>
    </row>
    <row r="28" spans="1:14" ht="14.25" x14ac:dyDescent="0.2">
      <c r="A28" s="6" t="s">
        <v>48</v>
      </c>
      <c r="B28" s="5">
        <f>B12+E8+I25</f>
        <v>830.4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ht="14.25" x14ac:dyDescent="0.2">
      <c r="A44" s="6" t="s">
        <v>56</v>
      </c>
      <c r="D44" s="6" t="s">
        <v>71</v>
      </c>
      <c r="E44" s="5">
        <f>E40-E45</f>
        <v>76693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ht="14.25" x14ac:dyDescent="0.2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ht="14.25" x14ac:dyDescent="0.2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ht="14.25" x14ac:dyDescent="0.2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286.93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ht="14.25" x14ac:dyDescent="0.2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858559.41</v>
      </c>
    </row>
    <row r="18" spans="1:14" ht="14.25" x14ac:dyDescent="0.2">
      <c r="G18" s="6" t="s">
        <v>10</v>
      </c>
      <c r="H18" s="5"/>
      <c r="I18" s="11">
        <v>1701891</v>
      </c>
    </row>
    <row r="19" spans="1:14" ht="14.25" x14ac:dyDescent="0.2">
      <c r="A19" s="5"/>
      <c r="G19" s="6" t="s">
        <v>35</v>
      </c>
      <c r="H19" s="5"/>
      <c r="I19" s="11">
        <f>I17+I18-I16</f>
        <v>-168366.22999999998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3929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3929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ht="14.25" x14ac:dyDescent="0.2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11918.47</v>
      </c>
    </row>
    <row r="28" spans="1:14" ht="14.25" x14ac:dyDescent="0.2">
      <c r="A28" s="6" t="s">
        <v>48</v>
      </c>
      <c r="B28" s="5">
        <f>B12+E8+I25</f>
        <v>841.51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54244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ht="14.25" x14ac:dyDescent="0.2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ht="14.25" x14ac:dyDescent="0.2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ht="14.25" x14ac:dyDescent="0.2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239.53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ht="14.25" x14ac:dyDescent="0.2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1060413.19</v>
      </c>
    </row>
    <row r="18" spans="1:14" ht="14.25" x14ac:dyDescent="0.2">
      <c r="G18" s="6" t="s">
        <v>10</v>
      </c>
      <c r="H18" s="5"/>
      <c r="I18" s="11">
        <v>1594170</v>
      </c>
    </row>
    <row r="19" spans="1:14" ht="14.25" x14ac:dyDescent="0.2">
      <c r="A19" s="5"/>
      <c r="G19" s="6" t="s">
        <v>35</v>
      </c>
      <c r="H19" s="5"/>
      <c r="I19" s="11">
        <f>I17+I18-I16</f>
        <v>-74233.450000000186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3835.22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3835.22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ht="14.25" x14ac:dyDescent="0.2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11076.96</v>
      </c>
    </row>
    <row r="28" spans="1:14" ht="14.25" x14ac:dyDescent="0.2">
      <c r="A28" s="6" t="s">
        <v>48</v>
      </c>
      <c r="B28" s="5">
        <f>B12+E8+I25</f>
        <v>530.59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ht="14.25" x14ac:dyDescent="0.2">
      <c r="A44" s="6" t="s">
        <v>56</v>
      </c>
      <c r="D44" s="6" t="s">
        <v>71</v>
      </c>
      <c r="E44" s="5">
        <f>E40-E45</f>
        <v>43605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5" workbookViewId="0">
      <selection activeCell="B4" sqref="B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ht="14.25" x14ac:dyDescent="0.2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ht="14.25" x14ac:dyDescent="0.2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ht="14.25" x14ac:dyDescent="0.2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ht="14.25" x14ac:dyDescent="0.2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ht="14.25" x14ac:dyDescent="0.2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3118315.97</v>
      </c>
    </row>
    <row r="18" spans="1:14" ht="14.25" x14ac:dyDescent="0.2">
      <c r="G18" s="6" t="s">
        <v>10</v>
      </c>
      <c r="H18" s="5"/>
      <c r="I18" s="11">
        <v>2842767</v>
      </c>
    </row>
    <row r="19" spans="1:14" ht="14.25" x14ac:dyDescent="0.2">
      <c r="A19" s="5"/>
      <c r="G19" s="6" t="s">
        <v>35</v>
      </c>
      <c r="H19" s="5"/>
      <c r="I19" s="11">
        <f>I17+I18-I16</f>
        <v>-767733.66999999899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15115.659999999998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15324.449999999999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ht="14.25" x14ac:dyDescent="0.2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104612.99999999999</v>
      </c>
    </row>
    <row r="28" spans="1:14" ht="14.25" x14ac:dyDescent="0.2">
      <c r="A28" s="6" t="s">
        <v>48</v>
      </c>
      <c r="B28" s="5">
        <f>B12+E8+I25</f>
        <v>2588.1800000000003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ht="14.25" x14ac:dyDescent="0.2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ht="14.25" x14ac:dyDescent="0.2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ht="14.25" x14ac:dyDescent="0.2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ht="14.25" x14ac:dyDescent="0.2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ht="14.25" x14ac:dyDescent="0.2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ht="14.25" x14ac:dyDescent="0.2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1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1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1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1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1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1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1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ht="14.25" x14ac:dyDescent="0.2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ht="14.25" x14ac:dyDescent="0.2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ht="14.25" x14ac:dyDescent="0.2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484.23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ht="14.25" x14ac:dyDescent="0.2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1676376.65</v>
      </c>
    </row>
    <row r="18" spans="1:14" ht="14.25" x14ac:dyDescent="0.2">
      <c r="G18" s="6" t="s">
        <v>10</v>
      </c>
      <c r="H18" s="5"/>
      <c r="I18" s="11">
        <v>979290</v>
      </c>
    </row>
    <row r="19" spans="1:14" ht="14.25" x14ac:dyDescent="0.2">
      <c r="A19" s="5"/>
      <c r="G19" s="6" t="s">
        <v>35</v>
      </c>
      <c r="H19" s="5"/>
      <c r="I19" s="11">
        <f>I17+I18-I16</f>
        <v>-73149.990000000224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3721.76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3721.76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ht="14.25" x14ac:dyDescent="0.2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10546.369999999999</v>
      </c>
    </row>
    <row r="28" spans="1:14" ht="14.25" x14ac:dyDescent="0.2">
      <c r="A28" s="6" t="s">
        <v>48</v>
      </c>
      <c r="B28" s="5">
        <f>B12+E8+I25</f>
        <v>1107.04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-13173</v>
      </c>
      <c r="G43" s="6" t="s">
        <v>76</v>
      </c>
      <c r="H43" s="22">
        <v>5.5E-2</v>
      </c>
    </row>
    <row r="44" spans="1:23" ht="14.25" x14ac:dyDescent="0.2">
      <c r="A44" s="5"/>
      <c r="D44" s="6" t="s">
        <v>71</v>
      </c>
      <c r="E44" s="5">
        <f>E40-E45</f>
        <v>73612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ht="14.25" x14ac:dyDescent="0.2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ht="14.25" x14ac:dyDescent="0.2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ht="14.25" x14ac:dyDescent="0.2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ht="14.25" x14ac:dyDescent="0.2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ht="14.25" x14ac:dyDescent="0.2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ht="14.25" x14ac:dyDescent="0.2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566.98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ht="14.25" x14ac:dyDescent="0.2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755108.89</v>
      </c>
    </row>
    <row r="18" spans="1:14" ht="14.25" x14ac:dyDescent="0.2">
      <c r="G18" s="6" t="s">
        <v>10</v>
      </c>
      <c r="H18" s="5"/>
      <c r="I18" s="11">
        <v>1815741</v>
      </c>
    </row>
    <row r="19" spans="1:14" ht="14.25" x14ac:dyDescent="0.2">
      <c r="A19" s="5"/>
      <c r="G19" s="6" t="s">
        <v>35</v>
      </c>
      <c r="H19" s="5"/>
      <c r="I19" s="11">
        <f>I17+I18-I16</f>
        <v>-157966.75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3279.75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3279.75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ht="14.25" x14ac:dyDescent="0.2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9439.33</v>
      </c>
    </row>
    <row r="28" spans="1:14" ht="14.25" x14ac:dyDescent="0.2">
      <c r="A28" s="6" t="s">
        <v>48</v>
      </c>
      <c r="B28" s="5">
        <f>B12+E8+I25</f>
        <v>2351.6799999999998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ht="14.25" x14ac:dyDescent="0.2">
      <c r="A44" s="5"/>
      <c r="D44" s="6" t="s">
        <v>71</v>
      </c>
      <c r="E44" s="5">
        <f>E40-E45</f>
        <v>94153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ht="14.25" x14ac:dyDescent="0.2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ht="14.25" x14ac:dyDescent="0.2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ht="14.25" x14ac:dyDescent="0.2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ht="14.25" x14ac:dyDescent="0.2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ht="14.25" x14ac:dyDescent="0.2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ht="14.25" x14ac:dyDescent="0.2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497.92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ht="14.25" x14ac:dyDescent="0.2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1297270.19</v>
      </c>
    </row>
    <row r="18" spans="1:14" ht="14.25" x14ac:dyDescent="0.2">
      <c r="G18" s="6" t="s">
        <v>10</v>
      </c>
      <c r="H18" s="5"/>
      <c r="I18" s="11">
        <v>1339929</v>
      </c>
    </row>
    <row r="19" spans="1:14" ht="14.25" x14ac:dyDescent="0.2">
      <c r="A19" s="5"/>
      <c r="G19" s="6" t="s">
        <v>35</v>
      </c>
      <c r="H19" s="5"/>
      <c r="I19" s="11">
        <f>I17+I18-I16</f>
        <v>-91617.450000000186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1949.45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1949.45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ht="14.25" x14ac:dyDescent="0.2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7087.65</v>
      </c>
    </row>
    <row r="28" spans="1:14" ht="14.25" x14ac:dyDescent="0.2">
      <c r="A28" s="6" t="s">
        <v>48</v>
      </c>
      <c r="B28" s="5">
        <f>B12+E8+I25</f>
        <v>1317.1699999999998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ht="14.25" x14ac:dyDescent="0.2">
      <c r="A44" s="5"/>
      <c r="D44" s="6" t="s">
        <v>71</v>
      </c>
      <c r="E44" s="5">
        <f>E40-E45</f>
        <v>79646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ht="14.25" x14ac:dyDescent="0.2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ht="14.25" x14ac:dyDescent="0.2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ht="14.25" x14ac:dyDescent="0.2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ht="14.25" x14ac:dyDescent="0.2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ht="14.25" x14ac:dyDescent="0.2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343.27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ht="14.25" x14ac:dyDescent="0.2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2185932.04</v>
      </c>
    </row>
    <row r="18" spans="1:14" ht="14.25" x14ac:dyDescent="0.2">
      <c r="G18" s="6" t="s">
        <v>10</v>
      </c>
      <c r="H18" s="5"/>
      <c r="I18" s="11">
        <v>492723</v>
      </c>
    </row>
    <row r="19" spans="1:14" ht="14.25" x14ac:dyDescent="0.2">
      <c r="A19" s="5"/>
      <c r="G19" s="6" t="s">
        <v>35</v>
      </c>
      <c r="H19" s="5"/>
      <c r="I19" s="11">
        <f>I17+I18-I16</f>
        <v>-50161.600000000093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1704.6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1704.6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5770.48</v>
      </c>
    </row>
    <row r="28" spans="1:14" ht="14.25" x14ac:dyDescent="0.2">
      <c r="A28" s="6" t="s">
        <v>48</v>
      </c>
      <c r="B28" s="5">
        <f>B12+E8+I25</f>
        <v>1295.8600000000001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-672</v>
      </c>
      <c r="G43" s="6" t="s">
        <v>76</v>
      </c>
      <c r="H43" s="22">
        <v>0.06</v>
      </c>
    </row>
    <row r="44" spans="1:23" ht="14.25" x14ac:dyDescent="0.2">
      <c r="A44" s="5"/>
      <c r="D44" s="6" t="s">
        <v>71</v>
      </c>
      <c r="E44" s="5">
        <f>E40-E45</f>
        <v>34730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ht="14.25" x14ac:dyDescent="0.2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ht="14.25" x14ac:dyDescent="0.2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ht="14.25" x14ac:dyDescent="0.2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ht="14.25" x14ac:dyDescent="0.2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ht="14.25" x14ac:dyDescent="0.2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ht="14.25" x14ac:dyDescent="0.2">
      <c r="A12" s="6" t="s">
        <v>16</v>
      </c>
      <c r="B12" s="7">
        <v>790.65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2310100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-2728816.6400000001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3167.41</v>
      </c>
    </row>
    <row r="28" spans="1:14" ht="14.25" x14ac:dyDescent="0.2">
      <c r="A28" s="6" t="s">
        <v>48</v>
      </c>
      <c r="B28" s="5">
        <f>B12+E8+I25</f>
        <v>1220.04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8669</v>
      </c>
      <c r="G43" s="6" t="s">
        <v>76</v>
      </c>
      <c r="H43" s="22">
        <v>6.2E-2</v>
      </c>
    </row>
    <row r="44" spans="1:23" ht="14.25" x14ac:dyDescent="0.2">
      <c r="A44" s="5"/>
      <c r="D44" s="6" t="s">
        <v>71</v>
      </c>
      <c r="E44" s="5">
        <f>E40-E45</f>
        <v>30457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ht="14.25" x14ac:dyDescent="0.2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ht="14.25" x14ac:dyDescent="0.2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ht="14.25" x14ac:dyDescent="0.2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ht="14.25" x14ac:dyDescent="0.2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ht="14.25" x14ac:dyDescent="0.2">
      <c r="A12" s="6" t="s">
        <v>16</v>
      </c>
      <c r="B12" s="7">
        <v>698.29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ht="14.25" x14ac:dyDescent="0.2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665979.82999999996</v>
      </c>
    </row>
    <row r="18" spans="1:14" ht="14.25" x14ac:dyDescent="0.2">
      <c r="G18" s="6" t="s">
        <v>10</v>
      </c>
      <c r="H18" s="5"/>
      <c r="I18" s="11">
        <v>2088909</v>
      </c>
    </row>
    <row r="19" spans="1:14" ht="14.25" x14ac:dyDescent="0.2">
      <c r="A19" s="5"/>
      <c r="G19" s="6" t="s">
        <v>35</v>
      </c>
      <c r="H19" s="5"/>
      <c r="I19" s="11">
        <f>I17+I18-I16</f>
        <v>26072.189999999944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1056.81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1056.81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3401.57</v>
      </c>
    </row>
    <row r="28" spans="1:14" ht="14.25" x14ac:dyDescent="0.2">
      <c r="A28" s="6" t="s">
        <v>48</v>
      </c>
      <c r="B28" s="5">
        <f>B12+E8+I25</f>
        <v>1111.6799999999998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ht="14.25" x14ac:dyDescent="0.2">
      <c r="A44" s="5"/>
      <c r="D44" s="6" t="s">
        <v>71</v>
      </c>
      <c r="E44" s="5">
        <f>E40-E45</f>
        <v>19047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ht="14.25" x14ac:dyDescent="0.2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ht="14.25" x14ac:dyDescent="0.2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ht="14.25" x14ac:dyDescent="0.2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ht="14.25" x14ac:dyDescent="0.2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ht="14.25" x14ac:dyDescent="0.2">
      <c r="A12" s="6" t="s">
        <v>16</v>
      </c>
      <c r="B12" s="7">
        <v>519.99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ht="14.25" x14ac:dyDescent="0.2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1261441.22</v>
      </c>
    </row>
    <row r="18" spans="1:14" ht="14.25" x14ac:dyDescent="0.2">
      <c r="G18" s="6" t="s">
        <v>10</v>
      </c>
      <c r="H18" s="5"/>
      <c r="I18" s="11">
        <v>1473120</v>
      </c>
    </row>
    <row r="19" spans="1:14" ht="14.25" x14ac:dyDescent="0.2">
      <c r="A19" s="5"/>
      <c r="G19" s="6" t="s">
        <v>35</v>
      </c>
      <c r="H19" s="5"/>
      <c r="I19" s="11">
        <f>I17+I18-I16</f>
        <v>5744.5799999996088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659.42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659.42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ht="14.25" x14ac:dyDescent="0.2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2289.89</v>
      </c>
    </row>
    <row r="28" spans="1:14" ht="14.25" x14ac:dyDescent="0.2">
      <c r="A28" s="6" t="s">
        <v>48</v>
      </c>
      <c r="B28" s="5">
        <f>B12+E8+I25</f>
        <v>835.51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-4266</v>
      </c>
      <c r="G43" s="6" t="s">
        <v>58</v>
      </c>
      <c r="H43" s="22">
        <v>0.06</v>
      </c>
    </row>
    <row r="44" spans="1:23" ht="14.25" x14ac:dyDescent="0.2">
      <c r="A44" s="5"/>
      <c r="D44" s="6" t="s">
        <v>71</v>
      </c>
      <c r="E44" s="5">
        <f>E40-E45</f>
        <v>18784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ht="14.25" x14ac:dyDescent="0.2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ht="14.25" x14ac:dyDescent="0.2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ht="14.25" x14ac:dyDescent="0.2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ht="14.25" x14ac:dyDescent="0.2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487.46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ht="14.25" x14ac:dyDescent="0.2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1882559.74</v>
      </c>
    </row>
    <row r="18" spans="1:14" ht="14.25" x14ac:dyDescent="0.2">
      <c r="G18" s="6" t="s">
        <v>10</v>
      </c>
      <c r="H18" s="5"/>
      <c r="I18" s="11">
        <v>854784</v>
      </c>
    </row>
    <row r="19" spans="1:14" ht="14.25" x14ac:dyDescent="0.2">
      <c r="A19" s="5"/>
      <c r="G19" s="6" t="s">
        <v>35</v>
      </c>
      <c r="H19" s="5"/>
      <c r="I19" s="11">
        <f>I17+I18-I16</f>
        <v>8527.1000000000931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244.44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I21+'20180509_Open'!I21</f>
        <v>375.9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1454.38</v>
      </c>
    </row>
    <row r="28" spans="1:14" ht="14.25" x14ac:dyDescent="0.2">
      <c r="A28" s="6" t="s">
        <v>48</v>
      </c>
      <c r="B28" s="5">
        <f>B12+E8+I25</f>
        <v>551.46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ht="14.25" x14ac:dyDescent="0.2">
      <c r="A44" s="5"/>
      <c r="D44" s="6" t="s">
        <v>71</v>
      </c>
      <c r="E44" s="5">
        <f>E40-E45</f>
        <v>20237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ht="14.25" x14ac:dyDescent="0.2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ht="14.25" x14ac:dyDescent="0.2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ht="14.25" x14ac:dyDescent="0.2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ht="14.25" x14ac:dyDescent="0.2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274.52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1760700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/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2103171.1800000002</v>
      </c>
    </row>
    <row r="18" spans="1:14" ht="14.25" x14ac:dyDescent="0.2">
      <c r="G18" s="6" t="s">
        <v>10</v>
      </c>
      <c r="H18" s="5"/>
      <c r="I18" s="11">
        <v>612900</v>
      </c>
    </row>
    <row r="19" spans="1:14" ht="14.25" x14ac:dyDescent="0.2">
      <c r="A19" s="5"/>
      <c r="G19" s="6" t="s">
        <v>35</v>
      </c>
      <c r="H19" s="5"/>
      <c r="I19" s="11">
        <f>I17+I18-I16</f>
        <v>-12745.459999999963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131.46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I21</f>
        <v>131.46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658.48</v>
      </c>
    </row>
    <row r="28" spans="1:14" ht="14.25" x14ac:dyDescent="0.2">
      <c r="A28" s="6" t="s">
        <v>48</v>
      </c>
      <c r="B28" s="5">
        <f>B12+E8+I25</f>
        <v>338.52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ht="14.25" x14ac:dyDescent="0.2">
      <c r="A44" s="5"/>
      <c r="D44" s="6" t="s">
        <v>71</v>
      </c>
      <c r="E44" s="5">
        <f>E40-E45</f>
        <v>8653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ht="14.25" x14ac:dyDescent="0.2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ht="14.25" x14ac:dyDescent="0.2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ht="14.25" x14ac:dyDescent="0.2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ht="14.25" x14ac:dyDescent="0.2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ht="14.25" x14ac:dyDescent="0.2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ht="14.25" x14ac:dyDescent="0.2">
      <c r="A12" s="6" t="s">
        <v>25</v>
      </c>
      <c r="B12" s="7">
        <v>60.5</v>
      </c>
      <c r="E12" s="5"/>
      <c r="G12" s="6" t="s">
        <v>26</v>
      </c>
      <c r="I12" s="5"/>
    </row>
    <row r="13" spans="1:10" ht="14.25" x14ac:dyDescent="0.2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/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2728816.6400000001</v>
      </c>
    </row>
    <row r="18" spans="1:14" ht="14.25" x14ac:dyDescent="0.2">
      <c r="G18" s="6" t="s">
        <v>10</v>
      </c>
      <c r="H18" s="5"/>
      <c r="I18" s="11">
        <v>0</v>
      </c>
    </row>
    <row r="19" spans="1:14" ht="14.25" x14ac:dyDescent="0.2">
      <c r="A19" s="5"/>
      <c r="G19" s="6" t="s">
        <v>35</v>
      </c>
      <c r="H19" s="5"/>
      <c r="I19" s="11"/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37</v>
      </c>
      <c r="I21" s="11"/>
      <c r="N21" s="5"/>
    </row>
    <row r="22" spans="1:14" ht="14.25" x14ac:dyDescent="0.2">
      <c r="G22" s="6"/>
      <c r="H22" s="6" t="s">
        <v>38</v>
      </c>
      <c r="I22" s="11"/>
    </row>
    <row r="23" spans="1:14" ht="14.25" x14ac:dyDescent="0.2">
      <c r="G23" s="6"/>
      <c r="H23" s="6" t="s">
        <v>39</v>
      </c>
      <c r="I23" s="11"/>
      <c r="N23" s="5"/>
    </row>
    <row r="24" spans="1:14" ht="14.25" x14ac:dyDescent="0.2">
      <c r="A24" s="4" t="s">
        <v>40</v>
      </c>
      <c r="H24" s="6" t="s">
        <v>41</v>
      </c>
      <c r="I24" s="11"/>
    </row>
    <row r="25" spans="1:14" ht="14.25" x14ac:dyDescent="0.2">
      <c r="A25" s="6" t="s">
        <v>42</v>
      </c>
      <c r="B25" s="5">
        <f>B8+E7+I16+B45</f>
        <v>31310386.16</v>
      </c>
      <c r="H25" s="6" t="s">
        <v>43</v>
      </c>
      <c r="I25" s="11"/>
    </row>
    <row r="26" spans="1:14" ht="14.25" x14ac:dyDescent="0.2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ht="14.25" x14ac:dyDescent="0.2">
      <c r="A27" s="6" t="s">
        <v>46</v>
      </c>
      <c r="B27" s="5">
        <f>$B$13+$E$10+$I$25</f>
        <v>188.5</v>
      </c>
      <c r="H27" s="6" t="s">
        <v>47</v>
      </c>
      <c r="I27" s="5"/>
    </row>
    <row r="28" spans="1:14" ht="14.25" x14ac:dyDescent="0.2">
      <c r="A28" s="6" t="s">
        <v>48</v>
      </c>
      <c r="B28" s="5">
        <f>B12+E8+I26</f>
        <v>188.5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</row>
    <row r="40" spans="1:23" ht="14.25" x14ac:dyDescent="0.2">
      <c r="A40" s="6" t="s">
        <v>63</v>
      </c>
      <c r="B40" s="10"/>
      <c r="D40" s="6" t="s">
        <v>64</v>
      </c>
      <c r="E40" s="5">
        <v>2633004</v>
      </c>
    </row>
    <row r="41" spans="1:23" s="3" customFormat="1" ht="14.25" x14ac:dyDescent="0.2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0</v>
      </c>
      <c r="G43" s="5"/>
    </row>
    <row r="44" spans="1:23" ht="14.25" x14ac:dyDescent="0.2">
      <c r="A44" s="5"/>
      <c r="D44" s="6" t="s">
        <v>71</v>
      </c>
      <c r="E44" s="5">
        <f>E40-E45</f>
        <v>2754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ht="14.25" x14ac:dyDescent="0.2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ht="14.25" x14ac:dyDescent="0.2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ht="14.25" x14ac:dyDescent="0.2">
      <c r="A9" s="6" t="s">
        <v>18</v>
      </c>
      <c r="B9" s="5">
        <v>1057.8</v>
      </c>
      <c r="D9" s="6" t="s">
        <v>19</v>
      </c>
      <c r="E9" s="10"/>
      <c r="H9" s="6"/>
    </row>
    <row r="10" spans="1:10" ht="14.25" x14ac:dyDescent="0.2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ht="14.25" x14ac:dyDescent="0.2">
      <c r="A12" s="6" t="s">
        <v>16</v>
      </c>
      <c r="B12" s="7">
        <v>1412.88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4731193.76</v>
      </c>
    </row>
    <row r="18" spans="1:14" ht="14.25" x14ac:dyDescent="0.2">
      <c r="G18" s="6" t="s">
        <v>10</v>
      </c>
      <c r="H18" s="5"/>
      <c r="I18" s="11">
        <v>2135448</v>
      </c>
    </row>
    <row r="19" spans="1:14" ht="14.25" x14ac:dyDescent="0.2">
      <c r="A19" s="5"/>
      <c r="G19" s="6" t="s">
        <v>35</v>
      </c>
      <c r="H19" s="5"/>
      <c r="I19" s="11">
        <f>I17+I18-I16</f>
        <v>137825.12000000011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14148.819999999998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>
        <v>236</v>
      </c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15115.659999999998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ht="14.25" x14ac:dyDescent="0.2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102024.82</v>
      </c>
    </row>
    <row r="28" spans="1:14" ht="14.25" x14ac:dyDescent="0.2">
      <c r="A28" s="6" t="s">
        <v>48</v>
      </c>
      <c r="B28" s="5">
        <f>B12+E8+I25</f>
        <v>3324.5200000000004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ht="14.25" x14ac:dyDescent="0.2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ht="14.25" x14ac:dyDescent="0.2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ht="14.25" x14ac:dyDescent="0.2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ht="14.25" x14ac:dyDescent="0.2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1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1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1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1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1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1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1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ht="14.25" x14ac:dyDescent="0.2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ht="14.25" x14ac:dyDescent="0.2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ht="14.25" x14ac:dyDescent="0.2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ht="14.25" x14ac:dyDescent="0.2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ht="14.25" x14ac:dyDescent="0.2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ht="14.25" x14ac:dyDescent="0.2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13912.529999999997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14148.819999999998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ht="14.25" x14ac:dyDescent="0.2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98464.299999999988</v>
      </c>
    </row>
    <row r="28" spans="1:14" ht="14.25" x14ac:dyDescent="0.2">
      <c r="A28" s="6" t="s">
        <v>48</v>
      </c>
      <c r="B28" s="5">
        <f>B12+E8+I25</f>
        <v>2471.54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ht="14.25" x14ac:dyDescent="0.2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ht="14.25" x14ac:dyDescent="0.2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ht="14.25" x14ac:dyDescent="0.2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ht="14.25" x14ac:dyDescent="0.2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1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1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1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1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1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1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1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C26" sqref="C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ht="14.25" x14ac:dyDescent="0.2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ht="14.25" x14ac:dyDescent="0.2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ht="14.25" x14ac:dyDescent="0.2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ht="14.25" x14ac:dyDescent="0.2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ht="14.25" x14ac:dyDescent="0.2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ht="14.25" x14ac:dyDescent="0.2">
      <c r="A12" s="6" t="s">
        <v>16</v>
      </c>
      <c r="B12" s="7">
        <v>1064.94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13558.139999999998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13912.529999999997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ht="14.25" x14ac:dyDescent="0.2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95992.76</v>
      </c>
    </row>
    <row r="28" spans="1:14" ht="14.25" x14ac:dyDescent="0.2">
      <c r="A28" s="6" t="s">
        <v>48</v>
      </c>
      <c r="B28" s="5">
        <f>B12+E8+I25</f>
        <v>2272.13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ht="14.25" x14ac:dyDescent="0.2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ht="14.25" x14ac:dyDescent="0.2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ht="14.25" x14ac:dyDescent="0.2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ht="14.25" x14ac:dyDescent="0.2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1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1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1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1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1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1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1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ht="14.25" x14ac:dyDescent="0.2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ht="14.25" x14ac:dyDescent="0.2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ht="14.25" x14ac:dyDescent="0.2">
      <c r="A9" s="6" t="s">
        <v>18</v>
      </c>
      <c r="B9" s="5">
        <v>3828.36</v>
      </c>
      <c r="D9" s="6" t="s">
        <v>19</v>
      </c>
      <c r="E9" s="10"/>
      <c r="H9" s="6"/>
    </row>
    <row r="10" spans="1:10" ht="14.25" x14ac:dyDescent="0.2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ht="14.25" x14ac:dyDescent="0.2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ht="14.25" x14ac:dyDescent="0.2">
      <c r="A12" s="6" t="s">
        <v>16</v>
      </c>
      <c r="B12" s="7">
        <v>767.47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13239.179999999998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13558.139999999998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ht="14.25" x14ac:dyDescent="0.2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93720.62999999999</v>
      </c>
    </row>
    <row r="28" spans="1:14" ht="14.25" x14ac:dyDescent="0.2">
      <c r="A28" s="6" t="s">
        <v>48</v>
      </c>
      <c r="B28" s="5">
        <f>B12+E8+I25</f>
        <v>1600.0300000000002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ht="14.25" x14ac:dyDescent="0.2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ht="14.25" x14ac:dyDescent="0.2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ht="14.25" x14ac:dyDescent="0.2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ht="14.25" x14ac:dyDescent="0.2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1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1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1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1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1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1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1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59</vt:i4>
      </vt:variant>
    </vt:vector>
  </HeadingPairs>
  <TitlesOfParts>
    <vt:vector size="59" baseType="lpstr"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2018-07-29T12:25:13Z</dcterms:modified>
</cp:coreProperties>
</file>