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4" i="1" l="1"/>
  <c r="C85" i="1"/>
  <c r="C86" i="1"/>
  <c r="C83" i="1"/>
  <c r="E119" i="1"/>
  <c r="I40" i="1"/>
  <c r="L66" i="1"/>
  <c r="I39" i="1"/>
  <c r="J5" i="1"/>
  <c r="J41" i="1"/>
  <c r="M93" i="1"/>
  <c r="K61" i="1"/>
  <c r="I48" i="1"/>
  <c r="L23" i="1"/>
  <c r="I38" i="1"/>
  <c r="L39" i="1"/>
  <c r="K47" i="1"/>
  <c r="K38" i="1"/>
  <c r="K20" i="1"/>
  <c r="I12" i="1"/>
  <c r="K45" i="1"/>
  <c r="N94" i="1"/>
  <c r="L45" i="1"/>
  <c r="C114" i="1"/>
  <c r="J51" i="1"/>
  <c r="K44" i="1"/>
  <c r="J19" i="1"/>
  <c r="K41" i="1"/>
  <c r="I52" i="1"/>
  <c r="K11" i="1"/>
  <c r="E115" i="1"/>
  <c r="J58" i="1"/>
  <c r="K60" i="1"/>
  <c r="J57" i="1"/>
  <c r="J52" i="1"/>
  <c r="C119" i="1"/>
  <c r="K94" i="1"/>
  <c r="J47" i="1"/>
  <c r="J66" i="1"/>
  <c r="I20" i="1"/>
  <c r="K57" i="1"/>
  <c r="J18" i="1"/>
  <c r="J17" i="1"/>
  <c r="K18" i="1"/>
  <c r="K21" i="1"/>
  <c r="L5" i="1"/>
  <c r="I70" i="1"/>
  <c r="C112" i="1"/>
  <c r="J34" i="1"/>
  <c r="I42" i="1"/>
  <c r="J60" i="1"/>
  <c r="J36" i="1"/>
  <c r="J21" i="1"/>
  <c r="K48" i="1"/>
  <c r="I17" i="1"/>
  <c r="J63" i="1"/>
  <c r="E116" i="1"/>
  <c r="M97" i="1"/>
  <c r="L58" i="1"/>
  <c r="I36" i="1"/>
  <c r="K58" i="1"/>
  <c r="L22" i="1"/>
  <c r="L59" i="1"/>
  <c r="I49" i="1"/>
  <c r="I24" i="1"/>
  <c r="L93" i="1"/>
  <c r="K93" i="1"/>
  <c r="C115" i="1"/>
  <c r="K43" i="1"/>
  <c r="I23" i="1"/>
  <c r="J23" i="1"/>
  <c r="K64" i="1"/>
  <c r="K37" i="1"/>
  <c r="I25" i="1"/>
  <c r="J71" i="1"/>
  <c r="J39" i="1"/>
  <c r="K42" i="1"/>
  <c r="L48" i="1"/>
  <c r="I5" i="1"/>
  <c r="M94" i="1"/>
  <c r="I64" i="1"/>
  <c r="J26" i="1"/>
  <c r="J46" i="1"/>
  <c r="L27" i="1"/>
  <c r="E113" i="1"/>
  <c r="K97" i="1"/>
  <c r="L37" i="1"/>
  <c r="I47" i="1"/>
  <c r="L50" i="1"/>
  <c r="I41" i="1"/>
  <c r="M95" i="1"/>
  <c r="J33" i="1"/>
  <c r="J20" i="1"/>
  <c r="K70" i="1"/>
  <c r="K96" i="1"/>
  <c r="L47" i="1"/>
  <c r="I73" i="1"/>
  <c r="K46" i="1"/>
  <c r="J12" i="1"/>
  <c r="L52" i="1"/>
  <c r="I44" i="1"/>
  <c r="L26" i="1"/>
  <c r="I58" i="1"/>
  <c r="I22" i="1"/>
  <c r="K34" i="1"/>
  <c r="K71" i="1"/>
  <c r="L63" i="1"/>
  <c r="K52" i="1"/>
  <c r="K22" i="1"/>
  <c r="L33" i="1"/>
  <c r="I95" i="1"/>
  <c r="K62" i="1"/>
  <c r="C113" i="1"/>
  <c r="I34" i="1"/>
  <c r="I66" i="1"/>
  <c r="K39" i="1"/>
  <c r="I97" i="1"/>
  <c r="K49" i="1"/>
  <c r="I11" i="1"/>
  <c r="L41" i="1"/>
  <c r="K63" i="1"/>
  <c r="J25" i="1"/>
  <c r="I57" i="1"/>
  <c r="J43" i="1"/>
  <c r="K35" i="1"/>
  <c r="I94" i="1"/>
  <c r="L62" i="1"/>
  <c r="K33" i="1"/>
  <c r="J59" i="1"/>
  <c r="I26" i="1"/>
  <c r="I35" i="1"/>
  <c r="L65" i="1"/>
  <c r="J64" i="1"/>
  <c r="L36" i="1"/>
  <c r="I63" i="1"/>
  <c r="I21" i="1"/>
  <c r="I71" i="1"/>
  <c r="L38" i="1"/>
  <c r="C116" i="1"/>
  <c r="K24" i="1"/>
  <c r="E114" i="1"/>
  <c r="N93" i="1"/>
  <c r="J48" i="1"/>
  <c r="L44" i="1"/>
  <c r="J70" i="1"/>
  <c r="L34" i="1"/>
  <c r="L32" i="1"/>
  <c r="K51" i="1"/>
  <c r="K40" i="1"/>
  <c r="K25" i="1"/>
  <c r="K36" i="1"/>
  <c r="N95" i="1"/>
  <c r="I61" i="1"/>
  <c r="L95" i="1"/>
  <c r="L61" i="1"/>
  <c r="L24" i="1"/>
  <c r="J38" i="1"/>
  <c r="L17" i="1"/>
  <c r="J65" i="1"/>
  <c r="I45" i="1"/>
  <c r="L97" i="1"/>
  <c r="J27" i="1"/>
  <c r="J35" i="1"/>
  <c r="K72" i="1"/>
  <c r="L43" i="1"/>
  <c r="K17" i="1"/>
  <c r="L96" i="1"/>
  <c r="I59" i="1"/>
  <c r="K95" i="1"/>
  <c r="J24" i="1"/>
  <c r="K65" i="1"/>
  <c r="J62" i="1"/>
  <c r="L35" i="1"/>
  <c r="I37" i="1"/>
  <c r="J42" i="1"/>
  <c r="K26" i="1"/>
  <c r="L46" i="1"/>
  <c r="K59" i="1"/>
  <c r="I51" i="1"/>
  <c r="I27" i="1"/>
  <c r="I60" i="1"/>
  <c r="J44" i="1"/>
  <c r="I18" i="1"/>
  <c r="I46" i="1"/>
  <c r="J73" i="1"/>
  <c r="J45" i="1"/>
  <c r="J11" i="1"/>
  <c r="J50" i="1"/>
  <c r="L11" i="1"/>
  <c r="K66" i="1"/>
  <c r="I50" i="1"/>
  <c r="K23" i="1"/>
  <c r="L49" i="1"/>
  <c r="I32" i="1"/>
  <c r="K27" i="1"/>
  <c r="L57" i="1"/>
  <c r="M96" i="1"/>
  <c r="L60" i="1"/>
  <c r="I96" i="1"/>
  <c r="J22" i="1"/>
  <c r="I65" i="1"/>
  <c r="J40" i="1"/>
  <c r="K73" i="1"/>
  <c r="L20" i="1"/>
  <c r="L25" i="1"/>
  <c r="K19" i="1"/>
  <c r="J49" i="1"/>
  <c r="L42" i="1"/>
  <c r="I19" i="1"/>
  <c r="L94" i="1"/>
  <c r="I62" i="1"/>
  <c r="J37" i="1"/>
  <c r="L19" i="1"/>
  <c r="I43" i="1"/>
  <c r="K5" i="1"/>
  <c r="I72" i="1"/>
  <c r="L64" i="1"/>
  <c r="J72" i="1"/>
  <c r="J32" i="1"/>
  <c r="L21" i="1"/>
  <c r="K50" i="1"/>
  <c r="K32" i="1"/>
  <c r="K12" i="1"/>
  <c r="L18" i="1"/>
  <c r="L12" i="1"/>
  <c r="E112" i="1"/>
  <c r="I33" i="1"/>
  <c r="J61" i="1"/>
  <c r="L51" i="1"/>
  <c r="I93" i="1"/>
  <c r="L40" i="1"/>
  <c r="F67" i="1" l="1"/>
  <c r="F74" i="1" l="1"/>
  <c r="F53" i="1"/>
  <c r="C82" i="1" l="1"/>
  <c r="F28" i="1" l="1"/>
  <c r="F13" i="1" l="1"/>
  <c r="F6" i="1"/>
  <c r="B83" i="1" l="1"/>
  <c r="B84" i="1"/>
  <c r="B86" i="1"/>
  <c r="B82" i="1"/>
  <c r="C81" i="1"/>
  <c r="C80" i="1" l="1"/>
  <c r="B80" i="1" l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B79" i="1" l="1"/>
  <c r="C79" i="1"/>
  <c r="B81" i="1" l="1"/>
  <c r="B85" i="1"/>
</calcChain>
</file>

<file path=xl/sharedStrings.xml><?xml version="1.0" encoding="utf-8"?>
<sst xmlns="http://schemas.openxmlformats.org/spreadsheetml/2006/main" count="4512" uniqueCount="848">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</sst>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topLeftCell="A61" workbookViewId="0">
      <selection activeCell="M62" sqref="M62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3.10937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/>
      <c r="I4" s="8" t="s">
        <v>119</v>
      </c>
      <c r="J4" s="8" t="s">
        <v>120</v>
      </c>
      <c r="K4" s="8" t="s">
        <v>121</v>
      </c>
      <c r="L4" s="8" t="s">
        <v>846</v>
      </c>
    </row>
    <row r="5" spans="1:12" ht="15.6" x14ac:dyDescent="0.25">
      <c r="A5" s="40" t="s">
        <v>847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  <c r="L5" s="8">
        <f>[1]!s_div_ifdiv(A5,"2017/06/30")</f>
        <v>0</v>
      </c>
    </row>
    <row r="6" spans="1:12" x14ac:dyDescent="0.25">
      <c r="A6" s="1" t="s">
        <v>106</v>
      </c>
      <c r="F6" s="2">
        <f>SUM(F1:F5)</f>
        <v>1.0547</v>
      </c>
      <c r="I6" s="8"/>
      <c r="J6" s="8"/>
      <c r="K6" s="8"/>
      <c r="L6" s="8"/>
    </row>
    <row r="7" spans="1:12" x14ac:dyDescent="0.25">
      <c r="I7" s="8"/>
      <c r="J7" s="8"/>
      <c r="K7" s="8"/>
      <c r="L7" s="8"/>
    </row>
    <row r="8" spans="1:12" x14ac:dyDescent="0.25">
      <c r="I8" s="8"/>
      <c r="J8" s="8"/>
      <c r="K8" s="8"/>
      <c r="L8" s="8"/>
    </row>
    <row r="9" spans="1:12" x14ac:dyDescent="0.25">
      <c r="A9" s="2" t="s">
        <v>104</v>
      </c>
      <c r="I9" s="8"/>
      <c r="J9" s="8"/>
      <c r="K9" s="8"/>
      <c r="L9" s="8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  <c r="L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  <c r="L11" s="8">
        <f>[1]!s_div_ifdiv(A11,"2017/06/30")</f>
        <v>0</v>
      </c>
    </row>
    <row r="12" spans="1:12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8">
        <f>[1]!s_div_ifdiv(A12,"2017/06/30")</f>
        <v>0</v>
      </c>
    </row>
    <row r="13" spans="1:12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38"/>
    </row>
    <row r="14" spans="1:12" x14ac:dyDescent="0.25">
      <c r="I14" s="8"/>
      <c r="J14" s="8"/>
      <c r="K14" s="8"/>
      <c r="L14" s="38"/>
    </row>
    <row r="15" spans="1:12" x14ac:dyDescent="0.25">
      <c r="A15" s="2" t="s">
        <v>105</v>
      </c>
      <c r="I15" s="8"/>
      <c r="J15" s="8"/>
      <c r="K15" s="8"/>
      <c r="L15" s="8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  <c r="L16" s="8"/>
    </row>
    <row r="17" spans="1:12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  <c r="L17" s="8">
        <f>[1]!s_div_ifdiv(A17,"2017/06/30")</f>
        <v>0</v>
      </c>
    </row>
    <row r="18" spans="1:12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  <c r="L18" s="8">
        <f>[1]!s_div_ifdiv(A18,"2017/06/30")</f>
        <v>0</v>
      </c>
    </row>
    <row r="19" spans="1:12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  <c r="L19" s="8">
        <f>[1]!s_div_ifdiv(A19,"2017/06/30")</f>
        <v>0</v>
      </c>
    </row>
    <row r="20" spans="1:12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  <c r="L20" s="8">
        <f>[1]!s_div_ifdiv(A20,"2017/06/30")</f>
        <v>0</v>
      </c>
    </row>
    <row r="21" spans="1:12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  <c r="L21" s="8">
        <f>[1]!s_div_ifdiv(A21,"2017/06/30")</f>
        <v>0</v>
      </c>
    </row>
    <row r="22" spans="1:12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  <c r="L22" s="8">
        <f>[1]!s_div_ifdiv(A22,"2017/06/30")</f>
        <v>0</v>
      </c>
    </row>
    <row r="23" spans="1:12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  <c r="L23" s="8">
        <f>[1]!s_div_ifdiv(A23,"2017/06/30")</f>
        <v>0</v>
      </c>
    </row>
    <row r="24" spans="1:12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  <c r="L24" s="8">
        <f>[1]!s_div_ifdiv(A24,"2017/06/30")</f>
        <v>0</v>
      </c>
    </row>
    <row r="25" spans="1:12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  <c r="L25" s="8">
        <f>[1]!s_div_ifdiv(A25,"2017/06/30")</f>
        <v>0</v>
      </c>
    </row>
    <row r="26" spans="1:12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  <c r="L26" s="8">
        <f>[1]!s_div_ifdiv(A26,"2017/06/30")</f>
        <v>0</v>
      </c>
    </row>
    <row r="27" spans="1:12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  <c r="L27" s="8">
        <f>[1]!s_div_ifdiv(A27,"2017/06/30")</f>
        <v>0</v>
      </c>
    </row>
    <row r="28" spans="1:12" x14ac:dyDescent="0.25">
      <c r="A28" s="1" t="s">
        <v>106</v>
      </c>
      <c r="F28" s="2">
        <f>SUM(F17:F27)</f>
        <v>16.238</v>
      </c>
      <c r="I28" s="8"/>
      <c r="J28" s="8"/>
      <c r="K28" s="8"/>
      <c r="L28" s="8"/>
    </row>
    <row r="29" spans="1:12" x14ac:dyDescent="0.25">
      <c r="A29" s="1"/>
      <c r="F29" s="3"/>
      <c r="I29" s="8"/>
      <c r="J29" s="8"/>
      <c r="K29" s="8"/>
      <c r="L29" s="8"/>
    </row>
    <row r="30" spans="1:12" x14ac:dyDescent="0.25">
      <c r="A30" s="2" t="s">
        <v>107</v>
      </c>
      <c r="F30" s="3"/>
      <c r="I30" s="8"/>
      <c r="J30" s="8"/>
      <c r="K30" s="8"/>
      <c r="L30" s="8"/>
    </row>
    <row r="31" spans="1:12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  <c r="L31" s="8"/>
    </row>
    <row r="32" spans="1:12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  <c r="L32" s="8">
        <f>[1]!s_div_ifdiv(A32,"2017/06/30")</f>
        <v>0</v>
      </c>
    </row>
    <row r="33" spans="1:12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  <c r="L33" s="8">
        <f>[1]!s_div_ifdiv(A33,"2017/06/30")</f>
        <v>0</v>
      </c>
    </row>
    <row r="34" spans="1:12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  <c r="L34" s="8">
        <f>[1]!s_div_ifdiv(A34,"2017/06/30")</f>
        <v>0</v>
      </c>
    </row>
    <row r="35" spans="1:12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  <c r="L35" s="8">
        <f>[1]!s_div_ifdiv(A35,"2017/06/30")</f>
        <v>0</v>
      </c>
    </row>
    <row r="36" spans="1:12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  <c r="L36" s="8">
        <f>[1]!s_div_ifdiv(A36,"2017/06/30")</f>
        <v>0</v>
      </c>
    </row>
    <row r="37" spans="1:12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  <c r="L37" s="8">
        <f>[1]!s_div_ifdiv(A37,"2017/06/30")</f>
        <v>0</v>
      </c>
    </row>
    <row r="38" spans="1:12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  <c r="L38" s="8">
        <f>[1]!s_div_ifdiv(A38,"2017/06/30")</f>
        <v>0</v>
      </c>
    </row>
    <row r="39" spans="1:12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  <c r="L39" s="8">
        <f>[1]!s_div_ifdiv(A39,"2017/06/30")</f>
        <v>0</v>
      </c>
    </row>
    <row r="40" spans="1:12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  <c r="L40" s="8">
        <f>[1]!s_div_ifdiv(A40,"2017/06/30")</f>
        <v>0</v>
      </c>
    </row>
    <row r="41" spans="1:12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  <c r="L41" s="8">
        <f>[1]!s_div_ifdiv(A41,"2017/06/30")</f>
        <v>0</v>
      </c>
    </row>
    <row r="42" spans="1:12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  <c r="L42" s="8" t="str">
        <f>[1]!s_div_ifdiv(A42,"2017/06/30")</f>
        <v>否</v>
      </c>
    </row>
    <row r="43" spans="1:12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  <c r="L43" s="8">
        <f>[1]!s_div_ifdiv(A43,"2017/06/30")</f>
        <v>0</v>
      </c>
    </row>
    <row r="44" spans="1:12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112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  <c r="L44" s="8">
        <f>[1]!s_div_ifdiv(A44,"2017/06/30")</f>
        <v>0</v>
      </c>
    </row>
    <row r="45" spans="1:12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  <c r="L45" s="8">
        <f>[1]!s_div_ifdiv(A45,"2017/06/30")</f>
        <v>0</v>
      </c>
    </row>
    <row r="46" spans="1:12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  <c r="L46" s="8">
        <f>[1]!s_div_ifdiv(A46,"2017/06/30")</f>
        <v>0</v>
      </c>
    </row>
    <row r="47" spans="1:12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  <c r="L47" s="8">
        <f>[1]!s_div_ifdiv(A47,"2017/06/30")</f>
        <v>0</v>
      </c>
    </row>
    <row r="48" spans="1:12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  <c r="L48" s="8">
        <f>[1]!s_div_ifdiv(A48,"2017/06/30")</f>
        <v>0</v>
      </c>
    </row>
    <row r="49" spans="1:12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1" t="s">
        <v>126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  <c r="L49" s="8">
        <f>[1]!s_div_ifdiv(A49,"2017/06/30")</f>
        <v>0</v>
      </c>
    </row>
    <row r="50" spans="1:12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1" t="s">
        <v>126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  <c r="L50" s="8">
        <f>[1]!s_div_ifdiv(A50,"2017/06/30")</f>
        <v>0</v>
      </c>
    </row>
    <row r="51" spans="1:12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1" t="s">
        <v>112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  <c r="L51" s="8">
        <f>[1]!s_div_ifdiv(A51,"2017/06/30")</f>
        <v>0</v>
      </c>
    </row>
    <row r="52" spans="1:12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1" t="s">
        <v>112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  <c r="L52" s="8">
        <f>[1]!s_div_ifdiv(A52,"2017/06/30")</f>
        <v>0</v>
      </c>
    </row>
    <row r="53" spans="1:12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2" x14ac:dyDescent="0.25">
      <c r="I54" s="8"/>
      <c r="J54" s="8"/>
      <c r="K54" s="8"/>
    </row>
    <row r="55" spans="1:12" x14ac:dyDescent="0.25">
      <c r="A55" s="2" t="s">
        <v>108</v>
      </c>
      <c r="I55" s="8"/>
      <c r="J55" s="8"/>
      <c r="K55" s="8"/>
    </row>
    <row r="56" spans="1:12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2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1" t="s">
        <v>126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  <c r="L57" s="8">
        <f>[1]!s_div_ifdiv(A57,"2017/06/30")</f>
        <v>0</v>
      </c>
    </row>
    <row r="58" spans="1:12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0" t="s">
        <v>112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  <c r="L58" s="8">
        <f>[1]!s_div_ifdiv(A58,"2017/06/30")</f>
        <v>0</v>
      </c>
    </row>
    <row r="59" spans="1:12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1" t="s">
        <v>126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  <c r="L59" s="8">
        <f>[1]!s_div_ifdiv(A59,"2017/06/30")</f>
        <v>0</v>
      </c>
    </row>
    <row r="60" spans="1:12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0" t="s">
        <v>112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  <c r="L60" s="8">
        <f>[1]!s_div_ifdiv(A60,"2017/06/30")</f>
        <v>0</v>
      </c>
    </row>
    <row r="61" spans="1:12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1" t="s">
        <v>126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  <c r="L61" s="8">
        <f>[1]!s_div_ifdiv(A61,"2017/06/30")</f>
        <v>0</v>
      </c>
    </row>
    <row r="62" spans="1:12" s="61" customFormat="1" x14ac:dyDescent="0.2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1" t="s">
        <v>126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  <c r="L62" s="8">
        <f>[1]!s_div_ifdiv(A62,"2017/06/30")</f>
        <v>0</v>
      </c>
    </row>
    <row r="63" spans="1:12" x14ac:dyDescent="0.25">
      <c r="A63" s="41" t="s">
        <v>84</v>
      </c>
      <c r="B63" s="41" t="s">
        <v>85</v>
      </c>
      <c r="C63" s="41">
        <v>20170804</v>
      </c>
      <c r="D63" s="41">
        <v>20170807</v>
      </c>
      <c r="E63" s="41">
        <v>0.5</v>
      </c>
      <c r="F63" s="41">
        <v>1.0121</v>
      </c>
      <c r="G63" s="41" t="s">
        <v>126</v>
      </c>
      <c r="H63" s="41"/>
      <c r="I63" s="48" t="str">
        <f>[1]!s_div_progress(A63,"20161231")</f>
        <v>实施</v>
      </c>
      <c r="J63" s="41" t="str">
        <f>[1]!s_div_recorddate(A63,"2016/12/31")</f>
        <v>2017-08-07</v>
      </c>
      <c r="K63" s="41" t="str">
        <f>[1]!s_div_exdate(A63,"2016/12/31")</f>
        <v>2017-08-08</v>
      </c>
      <c r="L63" s="8" t="str">
        <f>[1]!s_div_ifdiv(A63,"2017/06/30")</f>
        <v>否</v>
      </c>
    </row>
    <row r="64" spans="1:12" s="61" customFormat="1" x14ac:dyDescent="0.25">
      <c r="A64" s="40" t="s">
        <v>70</v>
      </c>
      <c r="B64" s="40" t="s">
        <v>71</v>
      </c>
      <c r="C64" s="40">
        <v>20170809</v>
      </c>
      <c r="D64" s="40">
        <v>20170810</v>
      </c>
      <c r="E64" s="40">
        <v>0.48</v>
      </c>
      <c r="F64" s="40">
        <v>0.248</v>
      </c>
      <c r="G64" s="40" t="s">
        <v>112</v>
      </c>
      <c r="H64" s="40"/>
      <c r="I64" s="59" t="str">
        <f>[1]!s_div_progress(A64,"20161231")</f>
        <v>实施</v>
      </c>
      <c r="J64" s="40" t="str">
        <f>[1]!s_div_recorddate(A64,"2016/12/31")</f>
        <v>2017-08-09</v>
      </c>
      <c r="K64" s="40" t="str">
        <f>[1]!s_div_exdate(A64,"2016/12/31")</f>
        <v>2017-08-10</v>
      </c>
      <c r="L64" s="8">
        <f>[1]!s_div_ifdiv(A64,"2017/06/30")</f>
        <v>0</v>
      </c>
    </row>
    <row r="65" spans="1:12" x14ac:dyDescent="0.25">
      <c r="A65" s="40" t="s">
        <v>86</v>
      </c>
      <c r="B65" s="40" t="s">
        <v>87</v>
      </c>
      <c r="C65" s="40">
        <v>20170804</v>
      </c>
      <c r="D65" s="40">
        <v>20170807</v>
      </c>
      <c r="E65" s="40">
        <v>0.21</v>
      </c>
      <c r="F65" s="40">
        <v>1.1575</v>
      </c>
      <c r="G65" s="40" t="s">
        <v>112</v>
      </c>
      <c r="H65" s="40"/>
      <c r="I65" s="59" t="str">
        <f>[1]!s_div_progress(A65,"20161231")</f>
        <v>实施</v>
      </c>
      <c r="J65" s="40" t="str">
        <f>[1]!s_div_recorddate(A65,"2016/12/31")</f>
        <v>2017-08-10</v>
      </c>
      <c r="K65" s="40" t="str">
        <f>[1]!s_div_exdate(A65,"2016/12/31")</f>
        <v>2017-08-11</v>
      </c>
      <c r="L65" s="8">
        <f>[1]!s_div_ifdiv(A65,"2017/06/30")</f>
        <v>0</v>
      </c>
    </row>
    <row r="66" spans="1:12" x14ac:dyDescent="0.25">
      <c r="A66" s="4" t="s">
        <v>14</v>
      </c>
      <c r="B66" s="5" t="s">
        <v>15</v>
      </c>
      <c r="C66" s="5">
        <v>20170818</v>
      </c>
      <c r="D66" s="5">
        <v>20170821</v>
      </c>
      <c r="E66" s="5">
        <v>0.35</v>
      </c>
      <c r="F66" s="5">
        <v>1.63</v>
      </c>
      <c r="G66" s="5" t="s">
        <v>112</v>
      </c>
      <c r="I66" s="6" t="str">
        <f>[1]!s_div_progress(A66,"20161231")</f>
        <v>实施</v>
      </c>
      <c r="J66" s="8" t="str">
        <f>[1]!s_div_recorddate(A66,"2016/12/31")</f>
        <v>2017-08-17</v>
      </c>
      <c r="K66" s="8" t="str">
        <f>[1]!s_div_exdate(A66,"2016/12/31")</f>
        <v>2017-08-18</v>
      </c>
      <c r="L66" s="8">
        <f>[1]!s_div_ifdiv(A66,"2017/06/30")</f>
        <v>0</v>
      </c>
    </row>
    <row r="67" spans="1:12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2" x14ac:dyDescent="0.25">
      <c r="I68" s="8"/>
      <c r="J68" s="8"/>
      <c r="K68" s="8"/>
    </row>
    <row r="69" spans="1:12" x14ac:dyDescent="0.25">
      <c r="A69" s="2" t="s">
        <v>109</v>
      </c>
      <c r="I69" s="8"/>
      <c r="J69" s="8"/>
      <c r="K69" s="8"/>
    </row>
    <row r="70" spans="1:12" x14ac:dyDescent="0.25">
      <c r="A70" s="15" t="s">
        <v>10</v>
      </c>
      <c r="B70" s="15" t="s">
        <v>11</v>
      </c>
      <c r="C70" s="15">
        <v>20170920</v>
      </c>
      <c r="D70" s="15">
        <v>20170921</v>
      </c>
      <c r="E70" s="15">
        <v>0.12690000000000001</v>
      </c>
      <c r="F70" s="15">
        <v>0.7661</v>
      </c>
      <c r="G70" s="15" t="s">
        <v>9</v>
      </c>
      <c r="H70" s="15"/>
      <c r="I70" s="15" t="str">
        <f>[1]!s_div_progress(A70,"20161231")</f>
        <v>实施</v>
      </c>
      <c r="J70" s="15" t="str">
        <f>[1]!s_div_recorddate(A70,"2016/12/31")</f>
        <v>2017-07-18</v>
      </c>
      <c r="K70" s="15" t="str">
        <f>[1]!s_div_exdate(A70,"2016/12/31")</f>
        <v>2017-07-19</v>
      </c>
    </row>
    <row r="71" spans="1:12" x14ac:dyDescent="0.25">
      <c r="A71" s="15" t="s">
        <v>94</v>
      </c>
      <c r="B71" s="15" t="s">
        <v>95</v>
      </c>
      <c r="C71" s="15">
        <v>20170920</v>
      </c>
      <c r="D71" s="15">
        <v>20170921</v>
      </c>
      <c r="E71" s="15">
        <v>3.5000000000000001E-3</v>
      </c>
      <c r="F71" s="15">
        <v>9.7000000000000003E-3</v>
      </c>
      <c r="G71" s="15" t="s">
        <v>9</v>
      </c>
      <c r="H71" s="15"/>
      <c r="I71" s="15" t="str">
        <f>[1]!s_div_progress(A71,"20161231")</f>
        <v>实施</v>
      </c>
      <c r="J71" s="15" t="str">
        <f>[1]!s_div_recorddate(A71,"2016/12/31")</f>
        <v>2017-06-21</v>
      </c>
      <c r="K71" s="15" t="str">
        <f>[1]!s_div_exdate(A71,"2016/12/31")</f>
        <v>2017-06-22</v>
      </c>
    </row>
    <row r="72" spans="1:12" x14ac:dyDescent="0.25">
      <c r="A72" s="17" t="s">
        <v>48</v>
      </c>
      <c r="B72" s="17" t="s">
        <v>49</v>
      </c>
      <c r="C72" s="17">
        <v>20170928</v>
      </c>
      <c r="D72" s="17">
        <v>20170929</v>
      </c>
      <c r="E72" s="17">
        <v>7.9600000000000004E-2</v>
      </c>
      <c r="F72" s="17">
        <v>0.10979999999999999</v>
      </c>
      <c r="G72" s="17" t="s">
        <v>9</v>
      </c>
      <c r="H72" s="17"/>
      <c r="I72" s="15" t="str">
        <f>[1]!s_div_progress(A72,"20161231")</f>
        <v>实施</v>
      </c>
      <c r="J72" s="17" t="str">
        <f>[1]!s_div_recorddate(A72,"2016/12/31")</f>
        <v>2017-07-20</v>
      </c>
      <c r="K72" s="17" t="str">
        <f>[1]!s_div_exdate(A72,"2016/12/31")</f>
        <v>2017-07-21</v>
      </c>
    </row>
    <row r="73" spans="1:12" s="11" customFormat="1" x14ac:dyDescent="0.25">
      <c r="A73" s="17" t="s">
        <v>123</v>
      </c>
      <c r="B73" s="17" t="s">
        <v>124</v>
      </c>
      <c r="C73" s="17">
        <v>20170830</v>
      </c>
      <c r="D73" s="17">
        <v>20170926</v>
      </c>
      <c r="E73" s="17">
        <v>0.11</v>
      </c>
      <c r="F73" s="17">
        <v>1.3920999999999999</v>
      </c>
      <c r="G73" s="17" t="s">
        <v>9</v>
      </c>
      <c r="H73" s="17"/>
      <c r="I73" s="15" t="str">
        <f>[1]!s_div_progress(A73,"20161231")</f>
        <v>实施</v>
      </c>
      <c r="J73" s="17">
        <f>[1]!s_div_progress(B73,"20161231")</f>
        <v>0</v>
      </c>
      <c r="K73" s="17">
        <f>[1]!s_div_progress(C73,"20161231")</f>
        <v>0</v>
      </c>
    </row>
    <row r="74" spans="1:12" x14ac:dyDescent="0.25">
      <c r="A74" s="1" t="s">
        <v>106</v>
      </c>
      <c r="F74" s="2">
        <f>SUM(F70:F73)</f>
        <v>2.2776999999999998</v>
      </c>
    </row>
    <row r="78" spans="1:12" x14ac:dyDescent="0.25">
      <c r="A78" s="1" t="s">
        <v>110</v>
      </c>
      <c r="B78" s="1" t="s">
        <v>111</v>
      </c>
      <c r="C78" s="38" t="s">
        <v>141</v>
      </c>
    </row>
    <row r="79" spans="1:12" x14ac:dyDescent="0.25">
      <c r="A79" s="1" t="s">
        <v>115</v>
      </c>
      <c r="B79">
        <f>$F$6</f>
        <v>1.0547</v>
      </c>
      <c r="C79" s="11">
        <f>$F$6</f>
        <v>1.0547</v>
      </c>
    </row>
    <row r="80" spans="1:12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F6+F13+F28+F53</f>
        <v>50.730663999999997</v>
      </c>
      <c r="C82" s="11">
        <f>$F$5+$F$12+$F$11+SUM($F$17:$F$27)+SUM($F$32:$F$52)</f>
        <v>50.730663999999997</v>
      </c>
    </row>
    <row r="83" spans="1:14" s="61" customFormat="1" x14ac:dyDescent="0.25">
      <c r="A83" s="12" t="s">
        <v>829</v>
      </c>
      <c r="B83" s="61">
        <f>F6+F13+F28+F53+F67</f>
        <v>58.307939999999995</v>
      </c>
      <c r="C83" s="61">
        <f>$F$5+$F$12+$F$11+SUM($F$17:$F$27)+SUM($F$32:$F$52)+SUM($F$57:$F$65)</f>
        <v>56.67794</v>
      </c>
    </row>
    <row r="84" spans="1:14" x14ac:dyDescent="0.25">
      <c r="A84" s="1" t="s">
        <v>118</v>
      </c>
      <c r="B84">
        <f>$F$6+$F$13+$F$28+$F$53+$F$67+$F$74</f>
        <v>60.585639999999998</v>
      </c>
      <c r="C84" s="61">
        <f t="shared" ref="C84:C86" si="0">$F$5+$F$12+$F$11+SUM($F$17:$F$27)+SUM($F$32:$F$52)+SUM($F$57:$F$65)</f>
        <v>56.67794</v>
      </c>
    </row>
    <row r="85" spans="1:14" x14ac:dyDescent="0.25">
      <c r="A85" s="12" t="s">
        <v>140</v>
      </c>
      <c r="B85" s="11">
        <f>B84</f>
        <v>60.585639999999998</v>
      </c>
      <c r="C85" s="61">
        <f t="shared" si="0"/>
        <v>56.67794</v>
      </c>
    </row>
    <row r="86" spans="1:14" x14ac:dyDescent="0.25">
      <c r="A86" s="12" t="s">
        <v>845</v>
      </c>
      <c r="B86" s="61">
        <f>$F$6+$F$13+$F$28+$F$53+$F$67+$F$74</f>
        <v>60.585639999999998</v>
      </c>
      <c r="C86" s="61">
        <f t="shared" si="0"/>
        <v>56.67794</v>
      </c>
    </row>
    <row r="87" spans="1:14" x14ac:dyDescent="0.25">
      <c r="A87" s="10"/>
      <c r="B87" s="9"/>
    </row>
    <row r="88" spans="1:14" x14ac:dyDescent="0.25">
      <c r="A88" s="10"/>
      <c r="B88" s="9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8" t="s">
        <v>0</v>
      </c>
      <c r="C92" s="8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8" t="s">
        <v>167</v>
      </c>
      <c r="C93" s="8" t="s">
        <v>148</v>
      </c>
      <c r="D93">
        <f>I93*G93/100*H93/K93</f>
        <v>2.3916640463682898E-3</v>
      </c>
      <c r="E93" s="11">
        <v>20160517</v>
      </c>
      <c r="F93">
        <v>908</v>
      </c>
      <c r="G93">
        <v>5.7529251252096134E-3</v>
      </c>
      <c r="H93">
        <v>0.66</v>
      </c>
      <c r="I93" s="52">
        <f>[1]!s_dq_close("000016.SH",J93,1)</f>
        <v>2335.6471999999999</v>
      </c>
      <c r="J93">
        <v>20170420</v>
      </c>
      <c r="K93" s="52">
        <f>[1]!s_dq_close(B93,J93,1)</f>
        <v>37.08</v>
      </c>
      <c r="L93" s="15" t="str">
        <f>[1]!s_div_progress(B93,"20161231")</f>
        <v>实施</v>
      </c>
      <c r="M93" s="17" t="str">
        <f>[1]!s_div_recorddate(B93,"2016/12/31")</f>
        <v>2017-06-12</v>
      </c>
      <c r="N93" s="17" t="str">
        <f>[1]!s_div_exdate(B93,"2016/12/31")</f>
        <v>2017-06-13</v>
      </c>
    </row>
    <row r="94" spans="1:14" x14ac:dyDescent="0.25">
      <c r="B94" s="8" t="s">
        <v>168</v>
      </c>
      <c r="C94" s="8" t="s">
        <v>149</v>
      </c>
      <c r="D94" s="11">
        <f t="shared" ref="D94:D97" si="1">I94*G94/100*H94/K94</f>
        <v>5.5695271197894443E-3</v>
      </c>
      <c r="E94" s="11">
        <v>20160629</v>
      </c>
      <c r="F94">
        <v>888</v>
      </c>
      <c r="G94">
        <v>7.1069790405038418E-3</v>
      </c>
      <c r="H94">
        <v>0.25</v>
      </c>
      <c r="I94" s="51">
        <f>[1]!s_dq_close("000016.SH",J94,1)</f>
        <v>2344.741</v>
      </c>
      <c r="J94">
        <v>20170425</v>
      </c>
      <c r="K94" s="52">
        <f>[1]!s_dq_close(B94,J94,1)</f>
        <v>7.48</v>
      </c>
      <c r="L94" s="15" t="str">
        <f>[1]!s_div_progress(B94,"20161231")</f>
        <v>实施</v>
      </c>
      <c r="M94" s="17" t="str">
        <f>[1]!s_div_recorddate(B94,"2016/12/31")</f>
        <v>2017-06-21</v>
      </c>
      <c r="N94" s="17" t="str">
        <f>[1]!s_div_exdate(B94,"2016/12/31")</f>
        <v>2017-06-22</v>
      </c>
    </row>
    <row r="95" spans="1:14" x14ac:dyDescent="0.25">
      <c r="B95" s="8" t="s">
        <v>169</v>
      </c>
      <c r="C95" s="8" t="s">
        <v>150</v>
      </c>
      <c r="D95" s="11">
        <f>I95*G95/100*H95/K95</f>
        <v>9.3180126438711605E-4</v>
      </c>
      <c r="E95" s="11" t="s">
        <v>175</v>
      </c>
      <c r="F95">
        <v>1071</v>
      </c>
      <c r="G95">
        <v>2.2475750207508181E-3</v>
      </c>
      <c r="H95">
        <v>0.17799999999999999</v>
      </c>
      <c r="I95" s="52">
        <f>[1]!s_dq_close("000016.SH",J95,1)</f>
        <v>2350.0671000000002</v>
      </c>
      <c r="J95">
        <v>20170320</v>
      </c>
      <c r="K95" s="52">
        <f>[1]!s_dq_close(B95,J95,1)</f>
        <v>10.09</v>
      </c>
      <c r="L95" s="15" t="str">
        <f>[1]!s_div_progress(B95,"20161231")</f>
        <v>实施</v>
      </c>
      <c r="M95" s="17" t="str">
        <f>[1]!s_div_recorddate(B95,"2016/12/31")</f>
        <v>2017-06-05</v>
      </c>
      <c r="N95" s="17" t="str">
        <f>[1]!s_div_exdate(B95,"2016/12/31")</f>
        <v>2017-06-06</v>
      </c>
    </row>
    <row r="96" spans="1:14" x14ac:dyDescent="0.25">
      <c r="B96" s="8" t="s">
        <v>173</v>
      </c>
      <c r="C96" s="8" t="s">
        <v>151</v>
      </c>
      <c r="D96" s="11">
        <f t="shared" si="1"/>
        <v>1.1503486456221437E-3</v>
      </c>
      <c r="E96" s="11" t="s">
        <v>175</v>
      </c>
      <c r="F96">
        <v>1371</v>
      </c>
      <c r="G96">
        <v>2.3379881040057602E-3</v>
      </c>
      <c r="H96">
        <v>0.5</v>
      </c>
      <c r="I96" s="52">
        <f>[1]!s_dq_close("000016.SH",J96,1)</f>
        <v>2359.752</v>
      </c>
      <c r="J96">
        <v>20170331</v>
      </c>
      <c r="K96" s="52">
        <f>[1]!s_dq_close(B96,J96,1)</f>
        <v>23.98</v>
      </c>
      <c r="L96" s="15" t="str">
        <f>[1]!s_div_progress(B96,"20161231")</f>
        <v>实施</v>
      </c>
      <c r="M96" s="17" t="str">
        <f>[1]!s_div_recorddate(B96,"2016/12/31")</f>
        <v>2017-07-19</v>
      </c>
    </row>
    <row r="97" spans="1:13" x14ac:dyDescent="0.25">
      <c r="B97" s="8" t="s">
        <v>170</v>
      </c>
      <c r="C97" s="8" t="s">
        <v>152</v>
      </c>
      <c r="D97" s="11">
        <f t="shared" si="1"/>
        <v>3.1980254970424973E-4</v>
      </c>
      <c r="E97" s="11" t="s">
        <v>174</v>
      </c>
      <c r="F97">
        <v>1111</v>
      </c>
      <c r="G97">
        <v>1.1681276906323279E-3</v>
      </c>
      <c r="H97">
        <v>0.155</v>
      </c>
      <c r="I97" s="52">
        <f>[1]!s_dq_close("000016.SH",J97,1)</f>
        <v>2359.752</v>
      </c>
      <c r="J97">
        <v>20170331</v>
      </c>
      <c r="K97" s="52">
        <f>[1]!s_dq_close(B97,J97,1)</f>
        <v>13.36</v>
      </c>
      <c r="L97" s="15" t="str">
        <f>[1]!s_div_progress(B97,"20161231")</f>
        <v>实施</v>
      </c>
      <c r="M97" s="17" t="str">
        <f>[1]!s_div_recorddate(B97,"2016/12/31")</f>
        <v>2017-07-03</v>
      </c>
    </row>
    <row r="98" spans="1:13" x14ac:dyDescent="0.25">
      <c r="B98" s="8" t="s">
        <v>178</v>
      </c>
      <c r="D98">
        <f>SUM(D93:D97)</f>
        <v>1.0363143625871244E-2</v>
      </c>
    </row>
    <row r="100" spans="1:13" x14ac:dyDescent="0.25">
      <c r="A100" s="11" t="s">
        <v>155</v>
      </c>
    </row>
    <row r="101" spans="1:13" x14ac:dyDescent="0.25">
      <c r="B101" s="8" t="s">
        <v>0</v>
      </c>
      <c r="C101" s="8" t="s">
        <v>1</v>
      </c>
      <c r="D101" t="s">
        <v>161</v>
      </c>
      <c r="E101" t="s">
        <v>162</v>
      </c>
    </row>
    <row r="102" spans="1:13" x14ac:dyDescent="0.25">
      <c r="B102" s="8">
        <v>600109</v>
      </c>
      <c r="C102" s="8" t="s">
        <v>156</v>
      </c>
      <c r="D102" s="17">
        <v>6.2300000000000001E-2</v>
      </c>
      <c r="E102" s="17">
        <v>20170608</v>
      </c>
    </row>
    <row r="103" spans="1:13" x14ac:dyDescent="0.25">
      <c r="B103" s="8">
        <v>600637</v>
      </c>
      <c r="C103" s="8" t="s">
        <v>157</v>
      </c>
      <c r="D103" s="44">
        <v>0.26057000000000002</v>
      </c>
      <c r="E103" s="44">
        <v>20170727</v>
      </c>
    </row>
    <row r="104" spans="1:13" x14ac:dyDescent="0.25">
      <c r="B104" s="8">
        <v>600893</v>
      </c>
      <c r="C104" s="8" t="s">
        <v>158</v>
      </c>
    </row>
    <row r="105" spans="1:13" x14ac:dyDescent="0.25">
      <c r="B105" s="8">
        <v>601377</v>
      </c>
      <c r="C105" s="8" t="s">
        <v>159</v>
      </c>
      <c r="D105" s="17">
        <v>0.41249000000000002</v>
      </c>
      <c r="E105" s="17">
        <v>20170519</v>
      </c>
    </row>
    <row r="106" spans="1:13" x14ac:dyDescent="0.25">
      <c r="B106" s="8">
        <v>601998</v>
      </c>
      <c r="C106" s="8" t="s">
        <v>160</v>
      </c>
      <c r="D106" s="5">
        <v>0.39</v>
      </c>
      <c r="E106" s="5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8" t="s">
        <v>0</v>
      </c>
      <c r="B111" s="8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8" t="s">
        <v>167</v>
      </c>
      <c r="B112" s="8" t="s">
        <v>148</v>
      </c>
      <c r="C112" s="54">
        <f>[1]!s_share_liqa_pct(A112,"20170511")</f>
        <v>100</v>
      </c>
      <c r="D112" s="55">
        <f>C112/100</f>
        <v>1</v>
      </c>
      <c r="E112" s="54">
        <f>[1]!s_share_total(A112,"20170511",1)</f>
        <v>2954946709.0000005</v>
      </c>
      <c r="F112" s="56">
        <f>E112*D112</f>
        <v>2954946709.0000005</v>
      </c>
      <c r="G112">
        <f>F112/F125</f>
        <v>5.7529251252096134E-3</v>
      </c>
    </row>
    <row r="113" spans="1:7" x14ac:dyDescent="0.25">
      <c r="A113" s="8" t="s">
        <v>168</v>
      </c>
      <c r="B113" s="8" t="s">
        <v>149</v>
      </c>
      <c r="C113" s="54">
        <f>[1]!s_share_liqa_pct(A113,"20170511")</f>
        <v>26.490198776352887</v>
      </c>
      <c r="D113" s="55">
        <v>0.3</v>
      </c>
      <c r="E113" s="54">
        <f>[1]!s_share_total(A113,"20170511",1)</f>
        <v>12168154385</v>
      </c>
      <c r="F113" s="56">
        <f t="shared" ref="F113:F116" si="2">E113*D113</f>
        <v>3650446315.5</v>
      </c>
      <c r="G113" s="11">
        <f>F113/$F$125</f>
        <v>7.1069790405038418E-3</v>
      </c>
    </row>
    <row r="114" spans="1:7" x14ac:dyDescent="0.25">
      <c r="A114" s="8" t="s">
        <v>169</v>
      </c>
      <c r="B114" s="8" t="s">
        <v>150</v>
      </c>
      <c r="C114" s="54">
        <f>[1]!s_share_liqa_pct(A114,"20170511")</f>
        <v>10.000043310855</v>
      </c>
      <c r="D114" s="55">
        <f t="shared" ref="D114:D116" si="3">C114/100</f>
        <v>0.10000043310855</v>
      </c>
      <c r="E114" s="54">
        <f>[1]!s_share_total(A114,"20170511",1)</f>
        <v>11544450000</v>
      </c>
      <c r="F114" s="56">
        <f t="shared" si="2"/>
        <v>1154450000</v>
      </c>
      <c r="G114" s="11">
        <f t="shared" ref="G114:G116" si="4">F114/$F$125</f>
        <v>2.2475750207508181E-3</v>
      </c>
    </row>
    <row r="115" spans="1:7" x14ac:dyDescent="0.25">
      <c r="A115" s="8" t="s">
        <v>173</v>
      </c>
      <c r="B115" s="8" t="s">
        <v>151</v>
      </c>
      <c r="C115" s="54">
        <f>[1]!s_share_liqa_pct(A115,"20170511")</f>
        <v>10.000083271573583</v>
      </c>
      <c r="D115" s="55">
        <v>0.2</v>
      </c>
      <c r="E115" s="54">
        <f>[1]!s_share_total(A115,"20170511",1)</f>
        <v>6004450000</v>
      </c>
      <c r="F115" s="56">
        <f t="shared" si="2"/>
        <v>1200890000</v>
      </c>
      <c r="G115" s="11">
        <f t="shared" si="4"/>
        <v>2.3379881040057602E-3</v>
      </c>
    </row>
    <row r="116" spans="1:7" x14ac:dyDescent="0.25">
      <c r="A116" s="8" t="s">
        <v>170</v>
      </c>
      <c r="B116" s="8" t="s">
        <v>152</v>
      </c>
      <c r="C116" s="54">
        <f>[1]!s_share_liqa_pct(A116,"20170511")</f>
        <v>5.9187598381632194</v>
      </c>
      <c r="D116" s="55">
        <f t="shared" si="3"/>
        <v>5.9187598381632192E-2</v>
      </c>
      <c r="E116" s="54">
        <f>[1]!s_share_total(A116,"20170511",1)</f>
        <v>10137258757</v>
      </c>
      <c r="F116" s="56">
        <f t="shared" si="2"/>
        <v>600000000</v>
      </c>
      <c r="G116" s="11">
        <f t="shared" si="4"/>
        <v>1.1681276906323279E-3</v>
      </c>
    </row>
    <row r="119" spans="1:7" x14ac:dyDescent="0.25">
      <c r="A119" s="57" t="s">
        <v>16</v>
      </c>
      <c r="B119" s="57" t="s">
        <v>17</v>
      </c>
      <c r="C119" s="54">
        <f>[1]!s_share_liqa_pct(A119,"20170511")</f>
        <v>81.796473917279002</v>
      </c>
      <c r="D119" s="55">
        <v>1</v>
      </c>
      <c r="E119" s="54">
        <f>[1]!s_share_total(A119,"20170511",1)</f>
        <v>25219845601</v>
      </c>
      <c r="F119" s="56">
        <f>E119*D119</f>
        <v>25219845601</v>
      </c>
    </row>
    <row r="125" spans="1:7" x14ac:dyDescent="0.25">
      <c r="A125" s="57" t="s">
        <v>16</v>
      </c>
      <c r="B125" s="57" t="s">
        <v>17</v>
      </c>
      <c r="C125" s="58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2017-08-15T00:34:31Z</dcterms:modified>
</cp:coreProperties>
</file>