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92" windowWidth="4776" windowHeight="2016"/>
  </bookViews>
  <sheets>
    <sheet name="模板" sheetId="1" r:id="rId1"/>
    <sheet name="20170617" sheetId="13" r:id="rId2"/>
    <sheet name="20170613" sheetId="11" r:id="rId3"/>
    <sheet name="20170518" sheetId="10" r:id="rId4"/>
    <sheet name="20170511" sheetId="9" r:id="rId5"/>
    <sheet name="20170508" sheetId="8" r:id="rId6"/>
    <sheet name="20170503" sheetId="7" r:id="rId7"/>
    <sheet name="20170426" sheetId="6" r:id="rId8"/>
    <sheet name="20170417" sheetId="5" r:id="rId9"/>
    <sheet name="20170412" sheetId="4" r:id="rId10"/>
    <sheet name="20170411" sheetId="3" r:id="rId11"/>
    <sheet name="20170410" sheetId="2" r:id="rId12"/>
    <sheet name="Sheet3" sheetId="14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F67" i="1" l="1"/>
  <c r="B83" i="1" s="1"/>
  <c r="C85" i="1"/>
  <c r="C84" i="1"/>
  <c r="C83" i="1"/>
  <c r="C86" i="1"/>
  <c r="B84" i="1"/>
  <c r="F74" i="1"/>
  <c r="F53" i="1"/>
  <c r="C82" i="1" l="1"/>
  <c r="F28" i="1" l="1"/>
  <c r="F13" i="1" l="1"/>
  <c r="F6" i="1"/>
  <c r="B86" i="1" l="1"/>
  <c r="B82" i="1"/>
  <c r="C81" i="1"/>
  <c r="I37" i="1"/>
  <c r="J37" i="1"/>
  <c r="K37" i="1"/>
  <c r="C80" i="1" l="1"/>
  <c r="B80" i="1" l="1"/>
  <c r="I63" i="1"/>
  <c r="I40" i="1"/>
  <c r="L96" i="1"/>
  <c r="K63" i="1"/>
  <c r="K22" i="1"/>
  <c r="I60" i="1"/>
  <c r="K48" i="1"/>
  <c r="K38" i="1"/>
  <c r="J61" i="1"/>
  <c r="K41" i="1"/>
  <c r="K5" i="1"/>
  <c r="J39" i="1"/>
  <c r="J32" i="1"/>
  <c r="I73" i="1"/>
  <c r="J36" i="1"/>
  <c r="K58" i="1"/>
  <c r="I48" i="1"/>
  <c r="I72" i="1"/>
  <c r="I44" i="1"/>
  <c r="L93" i="1"/>
  <c r="I52" i="1"/>
  <c r="K40" i="1"/>
  <c r="K34" i="1"/>
  <c r="E119" i="1"/>
  <c r="J11" i="1"/>
  <c r="L95" i="1"/>
  <c r="J18" i="1"/>
  <c r="K94" i="1"/>
  <c r="I97" i="1"/>
  <c r="K19" i="1"/>
  <c r="J48" i="1"/>
  <c r="J22" i="1"/>
  <c r="J41" i="1"/>
  <c r="J65" i="1"/>
  <c r="J25" i="1"/>
  <c r="I20" i="1"/>
  <c r="J35" i="1"/>
  <c r="K45" i="1"/>
  <c r="J5" i="1"/>
  <c r="I93" i="1"/>
  <c r="I24" i="1"/>
  <c r="M95" i="1"/>
  <c r="K23" i="1"/>
  <c r="J17" i="1"/>
  <c r="K26" i="1"/>
  <c r="K60" i="1"/>
  <c r="J34" i="1"/>
  <c r="I41" i="1"/>
  <c r="K61" i="1"/>
  <c r="J42" i="1"/>
  <c r="K25" i="1"/>
  <c r="K33" i="1"/>
  <c r="J50" i="1"/>
  <c r="N94" i="1"/>
  <c r="K62" i="1"/>
  <c r="K24" i="1"/>
  <c r="L97" i="1"/>
  <c r="I33" i="1"/>
  <c r="I34" i="1"/>
  <c r="J45" i="1"/>
  <c r="I21" i="1"/>
  <c r="K11" i="1"/>
  <c r="I65" i="1"/>
  <c r="K43" i="1"/>
  <c r="I94" i="1"/>
  <c r="C112" i="1"/>
  <c r="I51" i="1"/>
  <c r="K49" i="1"/>
  <c r="J70" i="1"/>
  <c r="I38" i="1"/>
  <c r="K96" i="1"/>
  <c r="I32" i="1"/>
  <c r="I49" i="1"/>
  <c r="I70" i="1"/>
  <c r="I5" i="1"/>
  <c r="J47" i="1"/>
  <c r="I71" i="1"/>
  <c r="J24" i="1"/>
  <c r="K72" i="1"/>
  <c r="J63" i="1"/>
  <c r="J38" i="1"/>
  <c r="I57" i="1"/>
  <c r="J46" i="1"/>
  <c r="J57" i="1"/>
  <c r="K71" i="1"/>
  <c r="I64" i="1"/>
  <c r="J40" i="1"/>
  <c r="M97" i="1"/>
  <c r="K21" i="1"/>
  <c r="K57" i="1"/>
  <c r="K36" i="1"/>
  <c r="I58" i="1"/>
  <c r="I61" i="1"/>
  <c r="M96" i="1"/>
  <c r="E112" i="1"/>
  <c r="K95" i="1"/>
  <c r="C115" i="1"/>
  <c r="E115" i="1"/>
  <c r="I66" i="1"/>
  <c r="K70" i="1"/>
  <c r="K32" i="1"/>
  <c r="I19" i="1"/>
  <c r="I59" i="1"/>
  <c r="K93" i="1"/>
  <c r="K59" i="1"/>
  <c r="E116" i="1"/>
  <c r="K17" i="1"/>
  <c r="J27" i="1"/>
  <c r="I27" i="1"/>
  <c r="J66" i="1"/>
  <c r="I17" i="1"/>
  <c r="E113" i="1"/>
  <c r="I11" i="1"/>
  <c r="K47" i="1"/>
  <c r="J49" i="1"/>
  <c r="J20" i="1"/>
  <c r="K44" i="1"/>
  <c r="I36" i="1"/>
  <c r="I39" i="1"/>
  <c r="I62" i="1"/>
  <c r="I12" i="1"/>
  <c r="E114" i="1"/>
  <c r="K52" i="1"/>
  <c r="I43" i="1"/>
  <c r="K27" i="1"/>
  <c r="K73" i="1"/>
  <c r="J33" i="1"/>
  <c r="K18" i="1"/>
  <c r="J73" i="1"/>
  <c r="K51" i="1"/>
  <c r="I50" i="1"/>
  <c r="J71" i="1"/>
  <c r="K39" i="1"/>
  <c r="M93" i="1"/>
  <c r="I18" i="1"/>
  <c r="J26" i="1"/>
  <c r="K50" i="1"/>
  <c r="K12" i="1"/>
  <c r="M94" i="1"/>
  <c r="J58" i="1"/>
  <c r="I35" i="1"/>
  <c r="I46" i="1"/>
  <c r="J52" i="1"/>
  <c r="C114" i="1"/>
  <c r="J59" i="1"/>
  <c r="J43" i="1"/>
  <c r="K20" i="1"/>
  <c r="I25" i="1"/>
  <c r="J23" i="1"/>
  <c r="I95" i="1"/>
  <c r="K35" i="1"/>
  <c r="I47" i="1"/>
  <c r="C119" i="1"/>
  <c r="J12" i="1"/>
  <c r="C113" i="1"/>
  <c r="N93" i="1"/>
  <c r="I96" i="1"/>
  <c r="J21" i="1"/>
  <c r="J19" i="1"/>
  <c r="L94" i="1"/>
  <c r="K46" i="1"/>
  <c r="K97" i="1"/>
  <c r="I45" i="1"/>
  <c r="J51" i="1"/>
  <c r="I42" i="1"/>
  <c r="J44" i="1"/>
  <c r="K66" i="1"/>
  <c r="J62" i="1"/>
  <c r="N95" i="1"/>
  <c r="I23" i="1"/>
  <c r="C116" i="1"/>
  <c r="J60" i="1"/>
  <c r="K65" i="1"/>
  <c r="J64" i="1"/>
  <c r="I22" i="1"/>
  <c r="K64" i="1"/>
  <c r="J72" i="1"/>
  <c r="I26" i="1"/>
  <c r="K42" i="1"/>
  <c r="D107" i="1" l="1"/>
  <c r="F119" i="1" l="1"/>
  <c r="F125" i="1" s="1"/>
  <c r="F115" i="1"/>
  <c r="F113" i="1"/>
  <c r="D112" i="1"/>
  <c r="F112" i="1" s="1"/>
  <c r="D116" i="1"/>
  <c r="F116" i="1" s="1"/>
  <c r="D114" i="1"/>
  <c r="F114" i="1" s="1"/>
  <c r="G116" i="1" l="1"/>
  <c r="G112" i="1"/>
  <c r="G114" i="1"/>
  <c r="G115" i="1"/>
  <c r="G113" i="1"/>
  <c r="D95" i="1"/>
  <c r="D96" i="1"/>
  <c r="D94" i="1"/>
  <c r="D93" i="1"/>
  <c r="D97" i="1"/>
  <c r="D98" i="1" l="1"/>
  <c r="B79" i="1" l="1"/>
  <c r="C79" i="1"/>
  <c r="B81" i="1" l="1"/>
  <c r="B85" i="1"/>
</calcChain>
</file>

<file path=xl/sharedStrings.xml><?xml version="1.0" encoding="utf-8"?>
<sst xmlns="http://schemas.openxmlformats.org/spreadsheetml/2006/main" count="4511" uniqueCount="846">
  <si>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</si>
  <si>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</si>
  <si>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</si>
  <si>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</si>
  <si>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</si>
  <si>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</si>
  <si>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</si>
  <si>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</si>
  <si>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</si>
  <si>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</si>
  <si>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</si>
  <si>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</si>
  <si>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</si>
  <si>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</si>
  <si>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</si>
  <si>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</si>
  <si>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</si>
  <si>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</si>
  <si>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</si>
  <si>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</si>
  <si>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</si>
  <si>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</si>
  <si>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</si>
  <si>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</si>
  <si>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</si>
  <si>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</si>
  <si>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</si>
  <si>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</si>
  <si>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</si>
  <si>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</si>
  <si>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</si>
  <si>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</si>
  <si>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</si>
  <si>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</si>
  <si>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</si>
  <si>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</si>
  <si>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</si>
  <si>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</si>
  <si>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</si>
  <si>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</si>
  <si>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</si>
  <si>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</si>
  <si>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</si>
  <si>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</si>
  <si>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</si>
  <si>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</si>
  <si>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</si>
  <si>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</si>
  <si>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</si>
  <si>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</si>
  <si>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</si>
  <si>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</si>
  <si>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</si>
  <si>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</si>
  <si>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</si>
  <si>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</si>
  <si>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</si>
  <si>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</si>
  <si>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</si>
  <si>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</si>
  <si>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</si>
  <si>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</si>
  <si>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</si>
  <si>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</si>
  <si>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</si>
  <si>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</si>
  <si>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</si>
  <si>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</si>
  <si>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</si>
  <si>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</si>
  <si>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</si>
  <si>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</si>
  <si>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</si>
  <si>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</si>
  <si>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</si>
  <si>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</si>
  <si>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</si>
  <si>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</si>
  <si>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</si>
  <si>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</si>
  <si>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</si>
  <si>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</si>
  <si>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</si>
  <si>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</si>
  <si>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</si>
  <si>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</si>
  <si>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</si>
  <si>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</si>
  <si>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</si>
  <si>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</si>
  <si>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</si>
  <si>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</si>
  <si>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</si>
  <si>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</si>
  <si>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</si>
  <si>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</si>
  <si>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</si>
  <si>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</si>
  <si>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</si>
  <si>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</si>
  <si>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</si>
  <si>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</si>
  <si>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</si>
  <si>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</si>
  <si>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</si>
  <si>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</si>
  <si>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</si>
  <si>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</si>
  <si>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</si>
  <si>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</si>
  <si>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</si>
  <si>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</si>
  <si>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</si>
  <si>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</si>
  <si>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</si>
  <si>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</si>
  <si>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</si>
  <si>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</si>
  <si>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</si>
  <si>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</si>
  <si>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</si>
  <si>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</si>
  <si>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</si>
  <si>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</si>
  <si>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</si>
  <si>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</si>
  <si>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</si>
  <si>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</si>
  <si>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</si>
  <si>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</si>
  <si>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</si>
  <si>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</si>
  <si>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</si>
  <si>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</si>
  <si>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</si>
  <si>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</si>
  <si>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</si>
  <si>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</si>
  <si>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</si>
  <si>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</si>
  <si>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</si>
  <si>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</si>
  <si>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</si>
  <si>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</si>
  <si>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</si>
  <si>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</si>
  <si>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</si>
  <si>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</si>
  <si>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</si>
  <si>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</si>
  <si>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</si>
  <si>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</si>
  <si>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</si>
  <si>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</si>
  <si>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</si>
  <si>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</si>
  <si>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</si>
  <si>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</si>
  <si>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</si>
  <si>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</si>
  <si>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</si>
  <si>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</si>
  <si>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</si>
  <si>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</si>
  <si>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</si>
  <si>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</si>
  <si>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</si>
  <si>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</si>
  <si>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</si>
  <si>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</si>
  <si>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</si>
  <si>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</si>
  <si>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</si>
  <si>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</si>
  <si>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</si>
  <si>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</si>
  <si>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</si>
  <si>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</si>
  <si>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</si>
  <si>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</si>
  <si>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</si>
  <si>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</si>
  <si>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</si>
  <si>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</si>
  <si>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</si>
  <si>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</si>
  <si>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</si>
  <si>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</si>
  <si>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</si>
  <si>
    <t>2017-05-24</t>
  </si>
  <si>
    <t>2017-05-25</t>
  </si>
  <si>
    <t>2017-06-05</t>
  </si>
  <si>
    <t>2017-06-06</t>
  </si>
  <si>
    <t>2017-06-08</t>
  </si>
  <si>
    <t>2017-06-09</t>
  </si>
  <si>
    <t>2017-06-13</t>
  </si>
  <si>
    <t>2017-06-14</t>
  </si>
  <si>
    <t>2017-06-15</t>
  </si>
  <si>
    <t>2017-06-16</t>
  </si>
  <si>
    <t>数据集名称</t>
  </si>
  <si>
    <t>指数成分</t>
  </si>
  <si>
    <t>日期</t>
  </si>
  <si>
    <t>Wind代码</t>
  </si>
  <si>
    <t>000300.SH</t>
  </si>
  <si>
    <t>证券名称</t>
  </si>
  <si>
    <t>权重</t>
  </si>
  <si>
    <t>000001.SZ</t>
  </si>
  <si>
    <t>平安银行</t>
  </si>
  <si>
    <t>000002.SZ</t>
  </si>
  <si>
    <t>万科A</t>
  </si>
  <si>
    <t>000008.SZ</t>
  </si>
  <si>
    <t>神州高铁</t>
  </si>
  <si>
    <t>000009.SZ</t>
  </si>
  <si>
    <t>中国宝安</t>
  </si>
  <si>
    <t>000060.SZ</t>
  </si>
  <si>
    <t>中金岭南</t>
  </si>
  <si>
    <t>000063.SZ</t>
  </si>
  <si>
    <t>中兴通讯</t>
  </si>
  <si>
    <t>000069.SZ</t>
  </si>
  <si>
    <t>华侨城A</t>
  </si>
  <si>
    <t>000100.SZ</t>
  </si>
  <si>
    <t>TCL集团</t>
  </si>
  <si>
    <t>000156.SZ</t>
  </si>
  <si>
    <t>华数传媒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</si>
  <si>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</si>
  <si>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</si>
  <si>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</si>
  <si>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</si>
  <si>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</si>
  <si>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</si>
  <si>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</si>
  <si>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</si>
  <si>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</si>
  <si>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</si>
  <si>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</si>
  <si>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</si>
  <si>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</si>
  <si>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</si>
  <si>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</si>
  <si>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</si>
  <si>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</si>
  <si>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</si>
  <si>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</si>
  <si>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</si>
  <si>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</si>
  <si>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</si>
  <si>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</si>
  <si>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</si>
  <si>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000555.SZ</t>
  </si>
  <si>
    <t>神州信息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</si>
  <si>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</si>
  <si>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</si>
  <si>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</si>
  <si>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</si>
  <si>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</si>
  <si>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</si>
  <si>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</si>
  <si>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</si>
  <si>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</si>
  <si>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</si>
  <si>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</si>
  <si>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</si>
  <si>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</si>
  <si>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</si>
  <si>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</si>
  <si>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</si>
  <si>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</si>
  <si>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</si>
  <si>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</si>
  <si>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</si>
  <si>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000718.SZ</t>
  </si>
  <si>
    <t>苏宁环球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</si>
  <si>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</si>
  <si>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</si>
  <si>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</si>
  <si>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</si>
  <si>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</si>
  <si>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</si>
  <si>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</si>
  <si>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</si>
  <si>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</si>
  <si>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</si>
  <si>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</si>
  <si>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</si>
  <si>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</si>
  <si>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</si>
  <si>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</si>
  <si>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</si>
  <si>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000793.SZ</t>
  </si>
  <si>
    <t>华闻传媒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</si>
  <si>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</si>
  <si>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</si>
  <si>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</si>
  <si>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</si>
  <si>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</si>
  <si>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</si>
  <si>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</si>
  <si>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</si>
  <si>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</si>
  <si>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</si>
  <si>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000917.SZ</t>
  </si>
  <si>
    <t>电广传媒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</si>
  <si>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</si>
  <si>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</si>
  <si>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</si>
  <si>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</si>
  <si>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</si>
  <si>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</si>
  <si>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</si>
  <si>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</si>
  <si>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000977.SZ</t>
  </si>
  <si>
    <t>浪潮信息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</si>
  <si>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</si>
  <si>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</si>
  <si>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</si>
  <si>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</si>
  <si>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</si>
  <si>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</si>
  <si>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</si>
  <si>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</si>
  <si>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</si>
  <si>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苏宁云商</t>
  </si>
  <si>
    <t>002027.SZ</t>
  </si>
  <si>
    <t>分众传媒</t>
  </si>
  <si>
    <t>002044.SZ</t>
  </si>
  <si>
    <t>美年健康</t>
  </si>
  <si>
    <t>002049.SZ</t>
  </si>
  <si>
    <t>紫光国芯</t>
  </si>
  <si>
    <t>002065.SZ</t>
  </si>
  <si>
    <t>东华软件</t>
  </si>
  <si>
    <t>002074.SZ</t>
  </si>
  <si>
    <t>国轩高科</t>
  </si>
  <si>
    <t>002081.SZ</t>
  </si>
  <si>
    <t>金螳螂</t>
  </si>
  <si>
    <t>002131.SZ</t>
  </si>
  <si>
    <t>利欧股份</t>
  </si>
  <si>
    <t>002142.SZ</t>
  </si>
  <si>
    <t>宁波银行</t>
  </si>
  <si>
    <t>002146.SZ</t>
  </si>
  <si>
    <t>荣盛发展</t>
  </si>
  <si>
    <t>002152.SZ</t>
  </si>
  <si>
    <t>广电运通</t>
  </si>
  <si>
    <t>002153.SZ</t>
  </si>
  <si>
    <t>石基信息</t>
  </si>
  <si>
    <t>002174.SZ</t>
  </si>
  <si>
    <t>游族网络</t>
  </si>
  <si>
    <t>002183.SZ</t>
  </si>
  <si>
    <t>怡亚通</t>
  </si>
  <si>
    <t>002195.SZ</t>
  </si>
  <si>
    <t>二三四五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</si>
  <si>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</si>
  <si>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</si>
  <si>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</si>
  <si>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</si>
  <si>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</si>
  <si>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</si>
  <si>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</si>
  <si>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</si>
  <si>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</si>
  <si>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</si>
  <si>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</si>
  <si>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</si>
  <si>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002299.SZ</t>
  </si>
  <si>
    <t>圣农发展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</si>
  <si>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</si>
  <si>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</si>
  <si>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</si>
  <si>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</si>
  <si>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</si>
  <si>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</si>
  <si>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</si>
  <si>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</si>
  <si>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</si>
  <si>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</si>
  <si>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</si>
  <si>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</si>
  <si>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</si>
  <si>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</si>
  <si>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</si>
  <si>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</si>
  <si>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</si>
  <si>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</si>
  <si>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</si>
  <si>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欧菲光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</si>
  <si>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</si>
  <si>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</si>
  <si>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</si>
  <si>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</si>
  <si>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</si>
  <si>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</si>
  <si>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</si>
  <si>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</si>
  <si>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</si>
  <si>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</si>
  <si>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</si>
  <si>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</si>
  <si>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</si>
  <si>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</si>
  <si>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</si>
  <si>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</si>
  <si>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</si>
  <si>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</si>
  <si>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</si>
  <si>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</si>
  <si>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</si>
  <si>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</si>
  <si>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</si>
  <si>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</si>
  <si>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</si>
  <si>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</si>
  <si>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</si>
  <si>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</si>
  <si>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</si>
  <si>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</si>
  <si>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</si>
  <si>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</si>
  <si>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</si>
  <si>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</si>
  <si>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</si>
  <si>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</si>
  <si>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</si>
  <si>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</si>
  <si>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</si>
  <si>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</si>
  <si>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</si>
  <si>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</si>
  <si>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</si>
  <si>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</si>
  <si>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</si>
  <si>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</si>
  <si>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</si>
  <si>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</si>
  <si>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</si>
  <si>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</si>
  <si>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300104.SZ</t>
  </si>
  <si>
    <t>乐视网</t>
  </si>
  <si>
    <t>300124.SZ</t>
  </si>
  <si>
    <t>汇川技术</t>
  </si>
  <si>
    <t>300133.SZ</t>
  </si>
  <si>
    <t>华策影视</t>
  </si>
  <si>
    <t>300144.SZ</t>
  </si>
  <si>
    <t>宋城演艺</t>
  </si>
  <si>
    <t>300168.SZ</t>
  </si>
  <si>
    <t>万达信息</t>
  </si>
  <si>
    <t>300251.SZ</t>
  </si>
  <si>
    <t>光线传媒</t>
  </si>
  <si>
    <t>300315.SZ</t>
  </si>
  <si>
    <t>掌趣科技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</si>
  <si>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</si>
  <si>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</si>
  <si>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</si>
  <si>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</si>
  <si>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</si>
  <si>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</si>
  <si>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</si>
  <si>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</si>
  <si>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</si>
  <si>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</si>
  <si>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</si>
  <si>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</si>
  <si>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</si>
  <si>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</si>
  <si>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</si>
  <si>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</si>
  <si>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</si>
  <si>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</si>
  <si>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600031.SH</t>
  </si>
  <si>
    <t>三一重工</t>
  </si>
  <si>
    <t>600037.SH</t>
  </si>
  <si>
    <t>歌华有线</t>
  </si>
  <si>
    <t>600038.SH</t>
  </si>
  <si>
    <t>中直股份</t>
  </si>
  <si>
    <t>600060.SH</t>
  </si>
  <si>
    <t>海信电器</t>
  </si>
  <si>
    <t>600061.SH</t>
  </si>
  <si>
    <t>国投安信</t>
  </si>
  <si>
    <t>600066.SH</t>
  </si>
  <si>
    <t>宇通客车</t>
  </si>
  <si>
    <t>600068.SH</t>
  </si>
  <si>
    <t>葛洲坝</t>
  </si>
  <si>
    <t>600074.SH</t>
  </si>
  <si>
    <t>保千里</t>
  </si>
  <si>
    <t>600085.SH</t>
  </si>
  <si>
    <t>同仁堂</t>
  </si>
  <si>
    <t>600089.SH</t>
  </si>
  <si>
    <t>特变电工</t>
  </si>
  <si>
    <t>600115.SH</t>
  </si>
  <si>
    <t>东方航空</t>
  </si>
  <si>
    <t>600118.SH</t>
  </si>
  <si>
    <t>中国卫星</t>
  </si>
  <si>
    <t>600150.SH</t>
  </si>
  <si>
    <t>中国船舶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</si>
  <si>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</si>
  <si>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</si>
  <si>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</si>
  <si>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</si>
  <si>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</si>
  <si>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</si>
  <si>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</si>
  <si>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</si>
  <si>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</si>
  <si>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</si>
  <si>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</si>
  <si>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</si>
  <si>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</si>
  <si>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</si>
  <si>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</si>
  <si>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</si>
  <si>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</si>
  <si>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</si>
  <si>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600256.SH</t>
  </si>
  <si>
    <t>广汇能源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</si>
  <si>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</si>
  <si>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</si>
  <si>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</si>
  <si>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</si>
  <si>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</si>
  <si>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</si>
  <si>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</si>
  <si>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</si>
  <si>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</si>
  <si>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</si>
  <si>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</si>
  <si>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</si>
  <si>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</si>
  <si>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</si>
  <si>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</si>
  <si>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</si>
  <si>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</si>
  <si>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</si>
  <si>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</si>
  <si>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</si>
  <si>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</si>
  <si>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</si>
  <si>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</si>
  <si>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</si>
  <si>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</si>
  <si>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</si>
  <si>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</si>
  <si>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</si>
  <si>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</si>
  <si>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</si>
  <si>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</si>
  <si>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</si>
  <si>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600446.SH</t>
  </si>
  <si>
    <t>金证股份</t>
  </si>
  <si>
    <t>600482.SH</t>
  </si>
  <si>
    <t>中国动力</t>
  </si>
  <si>
    <t>600489.SH</t>
  </si>
  <si>
    <t>中金黄金</t>
  </si>
  <si>
    <t>600498.SH</t>
  </si>
  <si>
    <t>烽火通信</t>
  </si>
  <si>
    <t>600522.SH</t>
  </si>
  <si>
    <t>中天科技</t>
  </si>
  <si>
    <t>600535.SH</t>
  </si>
  <si>
    <t>天士力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</si>
  <si>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</si>
  <si>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</si>
  <si>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</si>
  <si>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</si>
  <si>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</si>
  <si>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</si>
  <si>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</si>
  <si>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</si>
  <si>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</si>
  <si>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</si>
  <si>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</si>
  <si>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</si>
  <si>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</si>
  <si>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</si>
  <si>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</si>
  <si>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</si>
  <si>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</si>
  <si>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</si>
  <si>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</si>
  <si>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</si>
  <si>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</si>
  <si>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</si>
  <si>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</si>
  <si>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</si>
  <si>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</si>
  <si>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</si>
  <si>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</si>
  <si>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</si>
  <si>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</si>
  <si>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</si>
  <si>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</si>
  <si>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</si>
  <si>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</si>
  <si>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</si>
  <si>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600718.SH</t>
  </si>
  <si>
    <t>东软集团</t>
  </si>
  <si>
    <t>600737.SH</t>
  </si>
  <si>
    <t>中粮糖业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</si>
  <si>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</si>
  <si>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</si>
  <si>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</si>
  <si>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</si>
  <si>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</si>
  <si>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</si>
  <si>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</si>
  <si>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</si>
  <si>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</si>
  <si>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</si>
  <si>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</si>
  <si>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</si>
  <si>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</si>
  <si>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</si>
  <si>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600871.SH</t>
  </si>
  <si>
    <t>石化油服</t>
  </si>
  <si>
    <t>600886.SH</t>
  </si>
  <si>
    <t>国投电力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</si>
  <si>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</si>
  <si>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</si>
  <si>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</si>
  <si>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</si>
  <si>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</si>
  <si>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</si>
  <si>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</si>
  <si>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</si>
  <si>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</si>
  <si>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</si>
  <si>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</si>
  <si>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600959.SH</t>
  </si>
  <si>
    <t>江苏有线</t>
  </si>
  <si>
    <t>600977.SH</t>
  </si>
  <si>
    <t>中国电影</t>
  </si>
  <si>
    <t>601009.SH</t>
  </si>
  <si>
    <t>南京银行</t>
  </si>
  <si>
    <t>601018.SH</t>
  </si>
  <si>
    <t>宁波港</t>
  </si>
  <si>
    <t>601021.SH</t>
  </si>
  <si>
    <t>春秋航空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</si>
  <si>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</si>
  <si>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</si>
  <si>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</si>
  <si>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</si>
  <si>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</si>
  <si>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</si>
  <si>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</si>
  <si>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</si>
  <si>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601127.SH</t>
  </si>
  <si>
    <t>小康股份</t>
  </si>
  <si>
    <t>601155.SH</t>
  </si>
  <si>
    <t>新城控股</t>
  </si>
  <si>
    <t>601163.SH</t>
  </si>
  <si>
    <t>三角轮胎</t>
  </si>
  <si>
    <t>601216.SH</t>
  </si>
  <si>
    <t>君正集团</t>
  </si>
  <si>
    <t>601225.SH</t>
  </si>
  <si>
    <t>陕西煤业</t>
  </si>
  <si>
    <t>601229.SH</t>
  </si>
  <si>
    <t>上海银行</t>
  </si>
  <si>
    <t>601333.SH</t>
  </si>
  <si>
    <t>广深铁路</t>
  </si>
  <si>
    <t>601375.SH</t>
  </si>
  <si>
    <t>中原证券</t>
  </si>
  <si>
    <t>601555.SH</t>
  </si>
  <si>
    <t>东吴证券</t>
  </si>
  <si>
    <t>601600.SH</t>
  </si>
  <si>
    <t>中国铝业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</si>
  <si>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</si>
  <si>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</si>
  <si>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</si>
  <si>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</si>
  <si>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</si>
  <si>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</si>
  <si>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</si>
  <si>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</si>
  <si>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601633.SH</t>
  </si>
  <si>
    <t>长城汽车</t>
  </si>
  <si>
    <t>601669.SH</t>
  </si>
  <si>
    <t>中国电建</t>
  </si>
  <si>
    <t>601718.SH</t>
  </si>
  <si>
    <t>际华集团</t>
  </si>
  <si>
    <t>601727.SH</t>
  </si>
  <si>
    <t>上海电气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</si>
  <si>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</si>
  <si>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</si>
  <si>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</si>
  <si>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</si>
  <si>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</si>
  <si>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</si>
  <si>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</si>
  <si>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</si>
  <si>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</si>
  <si>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</si>
  <si>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</si>
  <si>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</si>
  <si>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</si>
  <si>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</si>
  <si>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</si>
  <si>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</si>
  <si>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</si>
  <si>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</si>
  <si>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</si>
  <si>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</si>
  <si>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</si>
  <si>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</si>
  <si>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601989.SH</t>
  </si>
  <si>
    <t>中国重工</t>
  </si>
  <si>
    <t>601992.SH</t>
  </si>
  <si>
    <t>金隅股份</t>
  </si>
  <si>
    <t>601997.SH</t>
  </si>
  <si>
    <t>贵阳银行</t>
  </si>
  <si>
    <t>603160.SH</t>
  </si>
  <si>
    <t>汇顶科技</t>
  </si>
  <si>
    <t>603858.SH</t>
  </si>
  <si>
    <t>步长制药</t>
  </si>
  <si>
    <t>603993.SH</t>
  </si>
  <si>
    <t>洛阳钼业</t>
  </si>
  <si>
    <t>2017-06-21</t>
  </si>
  <si>
    <t>2017-06-22</t>
  </si>
  <si>
    <t>2017-06-12</t>
  </si>
  <si>
    <t>2016年年报</t>
  </si>
  <si>
    <t>2015年年报</t>
  </si>
  <si>
    <t>2016年分红日</t>
  </si>
  <si>
    <t>2017年分红日</t>
  </si>
  <si>
    <t>2016-04-08</t>
  </si>
  <si>
    <t>2016-04-12</t>
  </si>
  <si>
    <t>2016-04-22</t>
  </si>
  <si>
    <t>2016-04-26</t>
  </si>
  <si>
    <t>2016-05-03</t>
  </si>
  <si>
    <t>2016-05-06</t>
  </si>
  <si>
    <t>2016-05-12</t>
  </si>
  <si>
    <t>2016-05-18</t>
  </si>
  <si>
    <t>2016-05-19</t>
  </si>
  <si>
    <t>2016-05-20</t>
  </si>
  <si>
    <t>2016-05-25</t>
  </si>
  <si>
    <t>2016-05-30</t>
  </si>
  <si>
    <t>2016-05-31</t>
  </si>
  <si>
    <t>2016-06-06</t>
  </si>
  <si>
    <t>2016-06-07</t>
  </si>
  <si>
    <t>2016-06-08</t>
  </si>
  <si>
    <t>2016-06-13</t>
  </si>
  <si>
    <t>2016-06-15</t>
  </si>
  <si>
    <t>2016-06-16</t>
  </si>
  <si>
    <t>2016-06-17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</si>
  <si>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</si>
  <si>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</si>
  <si>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</si>
  <si>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</si>
  <si>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</si>
  <si>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</si>
  <si>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</si>
  <si>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</si>
  <si>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</si>
  <si>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</si>
  <si>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</si>
  <si>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</si>
  <si>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</si>
  <si>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</si>
  <si>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</si>
  <si>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</si>
  <si>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</si>
  <si>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</si>
  <si>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</si>
  <si>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</si>
  <si>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</si>
  <si>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</si>
  <si>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</si>
  <si>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</si>
  <si>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</si>
  <si>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</si>
  <si>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</si>
  <si>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2016-07-29</t>
  </si>
  <si>
    <t>2016-08-05</t>
  </si>
  <si>
    <t>2016-08-10</t>
  </si>
  <si>
    <t>2016-08-11</t>
  </si>
  <si>
    <t>2016-08-12</t>
  </si>
  <si>
    <t>2016-08-18</t>
  </si>
  <si>
    <t>2016-08-19</t>
  </si>
  <si>
    <t>2016-08-23</t>
  </si>
  <si>
    <t>2016-08-24</t>
  </si>
  <si>
    <t>2016-08-26</t>
  </si>
  <si>
    <t>2016-04-13</t>
  </si>
  <si>
    <t>2017-03-06</t>
  </si>
  <si>
    <t>2016-03-11</t>
  </si>
  <si>
    <t>2017-03-15</t>
  </si>
  <si>
    <t>2016-04-07</t>
  </si>
  <si>
    <t>2017-04-10</t>
  </si>
  <si>
    <t>2016-05-26</t>
  </si>
  <si>
    <t>2017-04-17</t>
  </si>
  <si>
    <t>2016-06-01</t>
  </si>
  <si>
    <t>2017-04-18</t>
  </si>
  <si>
    <t>2016-04-18</t>
  </si>
  <si>
    <t>2016-05-10</t>
  </si>
  <si>
    <t>2017-04-19</t>
  </si>
  <si>
    <t>2016-04-19</t>
  </si>
  <si>
    <t>2017-04-21</t>
  </si>
  <si>
    <t>2017-04-24</t>
  </si>
  <si>
    <t>2017-04-25</t>
  </si>
  <si>
    <t>2016-04-29</t>
  </si>
  <si>
    <t>2016-04-25</t>
  </si>
  <si>
    <t>2017-04-26</t>
  </si>
  <si>
    <t>2017-05-03</t>
  </si>
  <si>
    <t>2017-05-05</t>
  </si>
  <si>
    <t>2017-05-10</t>
  </si>
  <si>
    <t>2016-05-27</t>
  </si>
  <si>
    <t>2016-06-02</t>
  </si>
  <si>
    <t>2016-06-03</t>
  </si>
  <si>
    <t>2017-05-11</t>
  </si>
  <si>
    <t>2016-05-04</t>
  </si>
  <si>
    <t>2016-04-28</t>
  </si>
  <si>
    <t>2017-05-12</t>
  </si>
  <si>
    <t>2016-05-11</t>
  </si>
  <si>
    <t>2016-04-21</t>
  </si>
  <si>
    <t>2017-05-15</t>
  </si>
  <si>
    <t>2016-05-16</t>
  </si>
  <si>
    <t>2017-05-18</t>
  </si>
  <si>
    <t>2017-05-19</t>
  </si>
  <si>
    <t>2017-05-22</t>
  </si>
  <si>
    <t>2017-05-23</t>
  </si>
  <si>
    <t>2016-08-31</t>
  </si>
  <si>
    <t>2017-05-26</t>
  </si>
  <si>
    <t>2016-10-21</t>
  </si>
  <si>
    <t>2017-05-31</t>
  </si>
  <si>
    <t>2016-05-23</t>
  </si>
  <si>
    <t>2016-04-27</t>
  </si>
  <si>
    <t>2017-06-01</t>
  </si>
  <si>
    <t>2017-06-02</t>
  </si>
  <si>
    <t>2016-05-24</t>
  </si>
  <si>
    <t>2017-06-07</t>
  </si>
  <si>
    <t>2016-06-20</t>
  </si>
  <si>
    <t>2016-05-17</t>
  </si>
  <si>
    <t>2017-06-19</t>
  </si>
  <si>
    <t>2017-06-20</t>
  </si>
  <si>
    <t>2016-04-14</t>
  </si>
  <si>
    <t>2017-06-23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</si>
  <si>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</si>
  <si>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</si>
  <si>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</si>
  <si>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有预案但日期未明确</t>
    <phoneticPr fontId="18" type="noConversion"/>
  </si>
  <si>
    <t>600100.SH</t>
    <phoneticPr fontId="18" type="noConversion"/>
  </si>
  <si>
    <t>同方股份</t>
    <phoneticPr fontId="18" type="noConversion"/>
  </si>
  <si>
    <t>有预案但日期未明确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</si>
  <si>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</si>
  <si>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</si>
  <si>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</si>
  <si>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</si>
  <si>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</si>
  <si>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</si>
  <si>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有预案但日期未明确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</si>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</sst>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00"/>
    <numFmt numFmtId="177" formatCode="0.00_ "/>
    <numFmt numFmtId="178" formatCode="###,###,##0.0000"/>
    <numFmt numFmtId="179" formatCode="#,##0_ "/>
    <numFmt numFmtId="180" formatCode="yyyy\-mm\-dd"/>
  </numFmts>
  <fonts count="6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</cellStyleXfs>
  <cellXfs count="68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  <xf numFmtId="0" fontId="14" fillId="37" borderId="0" xfId="0" applyFont="1" applyFill="1" applyAlignment="1">
      <alignment horizontal="center" vertical="center"/>
    </xf>
    <xf numFmtId="177" fontId="22" fillId="37" borderId="0" xfId="42" applyNumberFormat="1" applyFon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37" borderId="0" xfId="0" applyFill="1">
      <alignment vertical="center"/>
    </xf>
  </cellXfs>
  <cellStyles count="775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5"/>
  <sheetViews>
    <sheetView tabSelected="1" topLeftCell="A67" workbookViewId="0">
      <selection activeCell="B83" sqref="B83:C86"/>
    </sheetView>
  </sheetViews>
  <sheetFormatPr defaultRowHeight="14.4" x14ac:dyDescent="0.25"/>
  <cols>
    <col min="1" max="1" width="11.88671875" customWidth="1"/>
    <col min="3" max="3" width="11.44140625" customWidth="1"/>
    <col min="4" max="4" width="10.44140625" bestFit="1" customWidth="1"/>
    <col min="5" max="5" width="20.44140625" bestFit="1" customWidth="1"/>
    <col min="6" max="6" width="17.21875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  <col min="12" max="12" width="11.88671875" customWidth="1"/>
    <col min="13" max="13" width="11.21875" customWidth="1"/>
    <col min="14" max="14" width="10.2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1"/>
      <c r="I4" t="s">
        <v>119</v>
      </c>
      <c r="J4" t="s">
        <v>120</v>
      </c>
      <c r="K4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tr">
        <f>[1]!s_div_progress(A5,"20161231")</f>
        <v>实施</v>
      </c>
      <c r="J5" s="43" t="str">
        <f>[1]!s_div_recorddate(A5,"2016/12/31")</f>
        <v>2017-03-28</v>
      </c>
      <c r="K5" s="43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tr">
        <f>[1]!s_div_progress(A11,"20161231")</f>
        <v>实施</v>
      </c>
      <c r="J11" s="48" t="str">
        <f>[1]!s_div_recorddate(A11,"2016/12/31")</f>
        <v>2017-05-08</v>
      </c>
      <c r="K11" s="48" t="str">
        <f>[1]!s_div_exdate(A11,"2016/12/31")</f>
        <v>2017-05-09</v>
      </c>
    </row>
    <row r="12" spans="1:12" s="11" customFormat="1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tr">
        <f>[1]!s_div_progress(A12,"20161231")</f>
        <v>实施</v>
      </c>
      <c r="J12" s="43" t="str">
        <f>[1]!s_div_recorddate(A12,"2016/12/31")</f>
        <v>2017-04-27</v>
      </c>
      <c r="K12" s="43" t="str">
        <f>[1]!s_div_exdate(A12,"2016/12/31")</f>
        <v>2017-04-28</v>
      </c>
      <c r="L12" s="12"/>
    </row>
    <row r="13" spans="1:12" x14ac:dyDescent="0.25">
      <c r="A13" s="1" t="s">
        <v>106</v>
      </c>
      <c r="F13" s="2">
        <f>SUM(F11:F12)</f>
        <v>2.6819999999999999</v>
      </c>
      <c r="H13" s="11"/>
      <c r="I13" s="8"/>
      <c r="J13" s="8"/>
      <c r="K13" s="8"/>
      <c r="L13" s="1"/>
    </row>
    <row r="14" spans="1:12" x14ac:dyDescent="0.25">
      <c r="I14" s="8"/>
      <c r="J14" s="8"/>
      <c r="K14" s="8"/>
      <c r="L14" s="1"/>
    </row>
    <row r="15" spans="1:12" x14ac:dyDescent="0.25">
      <c r="A15" s="2" t="s">
        <v>105</v>
      </c>
      <c r="I15" s="8"/>
      <c r="J15" s="8"/>
      <c r="K15" s="8"/>
    </row>
    <row r="16" spans="1:12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s="8"/>
      <c r="J16" s="8"/>
      <c r="K16" s="8"/>
    </row>
    <row r="17" spans="1:11" s="11" customFormat="1" x14ac:dyDescent="0.25">
      <c r="A17" s="41" t="s">
        <v>7</v>
      </c>
      <c r="B17" s="41" t="s">
        <v>8</v>
      </c>
      <c r="C17" s="41">
        <v>20170622</v>
      </c>
      <c r="D17" s="41">
        <v>20170623</v>
      </c>
      <c r="E17" s="41">
        <v>0.2</v>
      </c>
      <c r="F17" s="41">
        <v>1.0052000000000001</v>
      </c>
      <c r="G17" s="48" t="s">
        <v>114</v>
      </c>
      <c r="H17" s="41"/>
      <c r="I17" s="48" t="str">
        <f>[1]!s_div_progress(A17,"20161231")</f>
        <v>实施</v>
      </c>
      <c r="J17" s="41" t="str">
        <f>[1]!s_div_recorddate(A17,"2016/12/31")</f>
        <v>2017-05-24</v>
      </c>
      <c r="K17" s="41" t="str">
        <f>[1]!s_div_exdate(A17,"2016/12/31")</f>
        <v>2017-05-25</v>
      </c>
    </row>
    <row r="18" spans="1:11" s="11" customFormat="1" ht="15.6" x14ac:dyDescent="0.25">
      <c r="A18" s="40" t="s">
        <v>36</v>
      </c>
      <c r="B18" s="41" t="s">
        <v>37</v>
      </c>
      <c r="C18" s="41">
        <v>20170615</v>
      </c>
      <c r="D18" s="41">
        <v>20170616</v>
      </c>
      <c r="E18" s="41">
        <v>0.1</v>
      </c>
      <c r="F18" s="41">
        <v>4.3700000000000003E-2</v>
      </c>
      <c r="G18" s="48" t="s">
        <v>114</v>
      </c>
      <c r="H18" s="42"/>
      <c r="I18" s="53" t="str">
        <f>[1]!s_div_progress(A18,"20161231")</f>
        <v>实施</v>
      </c>
      <c r="J18" s="59" t="str">
        <f>[1]!s_div_recorddate(A18,"2016/12/31")</f>
        <v>2017-06-05</v>
      </c>
      <c r="K18" s="59" t="str">
        <f>[1]!s_div_exdate(A18,"2016/12/31")</f>
        <v>2017-06-06</v>
      </c>
    </row>
    <row r="19" spans="1:11" s="11" customFormat="1" ht="15.6" x14ac:dyDescent="0.25">
      <c r="A19" s="40" t="s">
        <v>28</v>
      </c>
      <c r="B19" s="41" t="s">
        <v>29</v>
      </c>
      <c r="C19" s="41">
        <v>20170621</v>
      </c>
      <c r="D19" s="41">
        <v>20170622</v>
      </c>
      <c r="E19" s="41">
        <v>0.01</v>
      </c>
      <c r="F19" s="41">
        <v>1.26E-2</v>
      </c>
      <c r="G19" s="48" t="s">
        <v>114</v>
      </c>
      <c r="H19" s="60"/>
      <c r="I19" s="53" t="str">
        <f>[1]!s_div_progress(A19,"20161231")</f>
        <v>实施</v>
      </c>
      <c r="J19" s="48" t="str">
        <f>[1]!s_div_recorddate(A19,"2016/12/31")</f>
        <v>2017-06-05</v>
      </c>
      <c r="K19" s="48" t="str">
        <f>[1]!s_div_exdate(A19,"2016/12/31")</f>
        <v>2017-06-06</v>
      </c>
    </row>
    <row r="20" spans="1:11" s="11" customFormat="1" x14ac:dyDescent="0.25">
      <c r="A20" s="41" t="s">
        <v>20</v>
      </c>
      <c r="B20" s="41" t="s">
        <v>21</v>
      </c>
      <c r="C20" s="41">
        <v>0</v>
      </c>
      <c r="D20" s="41">
        <v>0</v>
      </c>
      <c r="E20" s="41">
        <v>0</v>
      </c>
      <c r="F20" s="41">
        <v>0</v>
      </c>
      <c r="G20" s="48" t="s">
        <v>114</v>
      </c>
      <c r="H20" s="41"/>
      <c r="I20" s="41" t="str">
        <f>[1]!s_div_progress(A20,"20161231")</f>
        <v>股东大会通过</v>
      </c>
      <c r="J20" s="41">
        <f>[1]!s_div_recorddate(A20,"2016/12/31")</f>
        <v>0</v>
      </c>
      <c r="K20" s="41">
        <f>[1]!s_div_exdate(A20,"2016/12/31")</f>
        <v>0</v>
      </c>
    </row>
    <row r="21" spans="1:11" s="11" customFormat="1" x14ac:dyDescent="0.25">
      <c r="A21" s="41" t="s">
        <v>96</v>
      </c>
      <c r="B21" s="41" t="s">
        <v>97</v>
      </c>
      <c r="C21" s="41">
        <v>20170719</v>
      </c>
      <c r="D21" s="41">
        <v>20170720</v>
      </c>
      <c r="E21" s="41">
        <v>0</v>
      </c>
      <c r="F21" s="41">
        <v>0</v>
      </c>
      <c r="G21" s="48" t="s">
        <v>114</v>
      </c>
      <c r="H21" s="41"/>
      <c r="I21" s="48" t="str">
        <f>[1]!s_div_progress(A21,"20161231")</f>
        <v>股东大会通过</v>
      </c>
      <c r="J21" s="41">
        <f>[1]!s_div_recorddate(A21,"2016/12/31")</f>
        <v>0</v>
      </c>
      <c r="K21" s="41">
        <f>[1]!s_div_exdate(A21,"2016/12/31")</f>
        <v>0</v>
      </c>
    </row>
    <row r="22" spans="1:11" s="11" customFormat="1" x14ac:dyDescent="0.25">
      <c r="A22" s="41" t="s">
        <v>18</v>
      </c>
      <c r="B22" s="41" t="s">
        <v>19</v>
      </c>
      <c r="C22" s="41">
        <v>20170516</v>
      </c>
      <c r="D22" s="41">
        <v>20170517</v>
      </c>
      <c r="E22" s="41">
        <v>0.315</v>
      </c>
      <c r="F22" s="41">
        <v>1.2683</v>
      </c>
      <c r="G22" s="48" t="s">
        <v>114</v>
      </c>
      <c r="H22" s="41"/>
      <c r="I22" s="48" t="str">
        <f>[1]!s_div_progress(A22,"20161231")</f>
        <v>实施</v>
      </c>
      <c r="J22" s="41" t="str">
        <f>[1]!s_div_recorddate(A22,"2016/12/31")</f>
        <v>2017-06-08</v>
      </c>
      <c r="K22" s="41" t="str">
        <f>[1]!s_div_exdate(A22,"2016/12/31")</f>
        <v>2017-06-09</v>
      </c>
    </row>
    <row r="23" spans="1:11" s="11" customFormat="1" x14ac:dyDescent="0.25">
      <c r="A23" s="40" t="s">
        <v>16</v>
      </c>
      <c r="B23" s="41" t="s">
        <v>17</v>
      </c>
      <c r="C23" s="41">
        <v>20170712</v>
      </c>
      <c r="D23" s="41">
        <v>20170713</v>
      </c>
      <c r="E23" s="41">
        <v>0.74</v>
      </c>
      <c r="F23" s="41">
        <v>4.5861000000000001</v>
      </c>
      <c r="G23" s="48" t="s">
        <v>114</v>
      </c>
      <c r="H23" s="41"/>
      <c r="I23" s="53" t="str">
        <f>[1]!s_div_progress(A23,"20161231")</f>
        <v>实施</v>
      </c>
      <c r="J23" s="43" t="str">
        <f>[1]!s_div_recorddate(A23,"2016/12/31")</f>
        <v>2017-06-13</v>
      </c>
      <c r="K23" s="43" t="str">
        <f>[1]!s_div_exdate(A23,"2016/12/31")</f>
        <v>2017-06-14</v>
      </c>
    </row>
    <row r="24" spans="1:11" s="11" customFormat="1" x14ac:dyDescent="0.25">
      <c r="A24" s="40" t="s">
        <v>54</v>
      </c>
      <c r="B24" s="41" t="s">
        <v>55</v>
      </c>
      <c r="C24" s="41">
        <v>20170605</v>
      </c>
      <c r="D24" s="41">
        <v>20170606</v>
      </c>
      <c r="E24" s="41">
        <v>0.61</v>
      </c>
      <c r="F24" s="41">
        <v>4.4358000000000004</v>
      </c>
      <c r="G24" s="48" t="s">
        <v>114</v>
      </c>
      <c r="H24" s="41"/>
      <c r="I24" s="53" t="str">
        <f>[1]!s_div_progress(A24,"20161231")</f>
        <v>实施</v>
      </c>
      <c r="J24" s="43" t="str">
        <f>[1]!s_div_recorddate(A24,"2016/12/31")</f>
        <v>2017-06-13</v>
      </c>
      <c r="K24" s="43" t="str">
        <f>[1]!s_div_exdate(A24,"2016/12/31")</f>
        <v>2017-06-14</v>
      </c>
    </row>
    <row r="25" spans="1:11" s="11" customFormat="1" x14ac:dyDescent="0.25">
      <c r="A25" s="40" t="s">
        <v>82</v>
      </c>
      <c r="B25" s="40" t="s">
        <v>83</v>
      </c>
      <c r="C25" s="40">
        <v>20170615</v>
      </c>
      <c r="D25" s="40">
        <v>20170616</v>
      </c>
      <c r="E25" s="40">
        <v>0.215</v>
      </c>
      <c r="F25" s="40">
        <v>1.6695</v>
      </c>
      <c r="G25" s="48" t="s">
        <v>114</v>
      </c>
      <c r="H25" s="40"/>
      <c r="I25" s="59" t="str">
        <f>[1]!s_div_progress(A25,"20161231")</f>
        <v>实施</v>
      </c>
      <c r="J25" s="40" t="str">
        <f>[1]!s_div_recorddate(A25,"2016/12/31")</f>
        <v>2017-06-15</v>
      </c>
      <c r="K25" s="40" t="str">
        <f>[1]!s_div_exdate(A25,"2016/12/31")</f>
        <v>2017-06-16</v>
      </c>
    </row>
    <row r="26" spans="1:11" s="11" customFormat="1" x14ac:dyDescent="0.25">
      <c r="A26" s="40" t="s">
        <v>80</v>
      </c>
      <c r="B26" s="40" t="s">
        <v>81</v>
      </c>
      <c r="C26" s="40">
        <v>20170616</v>
      </c>
      <c r="D26" s="40">
        <v>20170619</v>
      </c>
      <c r="E26" s="40">
        <v>0.24</v>
      </c>
      <c r="F26" s="40">
        <v>0.2407</v>
      </c>
      <c r="G26" s="48" t="s">
        <v>114</v>
      </c>
      <c r="H26" s="40"/>
      <c r="I26" s="59" t="str">
        <f>[1]!s_div_progress(A26,"20161231")</f>
        <v>实施</v>
      </c>
      <c r="J26" s="40" t="str">
        <f>[1]!s_div_recorddate(A26,"2016/12/31")</f>
        <v>2017-06-15</v>
      </c>
      <c r="K26" s="40" t="str">
        <f>[1]!s_div_exdate(A26,"2016/12/31")</f>
        <v>2017-06-16</v>
      </c>
    </row>
    <row r="27" spans="1:11" s="11" customFormat="1" x14ac:dyDescent="0.25">
      <c r="A27" s="40" t="s">
        <v>24</v>
      </c>
      <c r="B27" s="40" t="s">
        <v>25</v>
      </c>
      <c r="C27" s="40">
        <v>20170707</v>
      </c>
      <c r="D27" s="40">
        <v>20170710</v>
      </c>
      <c r="E27" s="40">
        <v>1.65</v>
      </c>
      <c r="F27" s="40">
        <v>2.9761000000000002</v>
      </c>
      <c r="G27" s="48" t="s">
        <v>114</v>
      </c>
      <c r="H27" s="40"/>
      <c r="I27" s="59" t="str">
        <f>[1]!s_div_progress(A27,"20161231")</f>
        <v>实施</v>
      </c>
      <c r="J27" s="40" t="str">
        <f>[1]!s_div_recorddate(A27,"2016/12/31")</f>
        <v>2017-06-15</v>
      </c>
      <c r="K27" s="40" t="str">
        <f>[1]!s_div_exdate(A27,"2016/12/31")</f>
        <v>2017-06-16</v>
      </c>
    </row>
    <row r="28" spans="1:11" x14ac:dyDescent="0.25">
      <c r="A28" s="1" t="s">
        <v>106</v>
      </c>
      <c r="F28" s="2">
        <f>SUM(F17:F27)</f>
        <v>16.238</v>
      </c>
      <c r="I28" s="8"/>
      <c r="J28" s="8"/>
      <c r="K28" s="8"/>
    </row>
    <row r="29" spans="1:11" x14ac:dyDescent="0.25">
      <c r="A29" s="1"/>
      <c r="F29" s="3"/>
      <c r="I29" s="8"/>
      <c r="J29" s="8"/>
      <c r="K29" s="8"/>
    </row>
    <row r="30" spans="1:11" x14ac:dyDescent="0.25">
      <c r="A30" s="2" t="s">
        <v>107</v>
      </c>
      <c r="F30" s="3"/>
      <c r="I30" s="8"/>
      <c r="J30" s="8"/>
      <c r="K30" s="8"/>
    </row>
    <row r="31" spans="1:11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I31" s="8"/>
      <c r="J31" s="8"/>
      <c r="K31" s="8"/>
    </row>
    <row r="32" spans="1:11" s="61" customFormat="1" x14ac:dyDescent="0.25">
      <c r="A32" s="41" t="s">
        <v>94</v>
      </c>
      <c r="B32" s="41" t="s">
        <v>95</v>
      </c>
      <c r="C32" s="41">
        <v>20170607</v>
      </c>
      <c r="D32" s="41">
        <v>20170608</v>
      </c>
      <c r="E32" s="41">
        <v>0.02</v>
      </c>
      <c r="F32" s="41">
        <v>5.8517E-2</v>
      </c>
      <c r="G32" s="41" t="s">
        <v>126</v>
      </c>
      <c r="H32" s="41"/>
      <c r="I32" s="48" t="str">
        <f>[1]!s_div_progress(A32,"20161231")</f>
        <v>实施</v>
      </c>
      <c r="J32" s="41" t="str">
        <f>[1]!s_div_recorddate(A32,"2016/12/31")</f>
        <v>2017-06-21</v>
      </c>
      <c r="K32" s="41" t="str">
        <f>[1]!s_div_exdate(A32,"2016/12/31")</f>
        <v>2017-06-22</v>
      </c>
    </row>
    <row r="33" spans="1:11" s="61" customFormat="1" x14ac:dyDescent="0.25">
      <c r="A33" s="40" t="s">
        <v>30</v>
      </c>
      <c r="B33" s="40" t="s">
        <v>31</v>
      </c>
      <c r="C33" s="40">
        <v>20170714</v>
      </c>
      <c r="D33" s="40">
        <v>20170717</v>
      </c>
      <c r="E33" s="40">
        <v>9.1000000000000004E-3</v>
      </c>
      <c r="F33" s="40">
        <v>7.7499999999999999E-3</v>
      </c>
      <c r="G33" s="41" t="s">
        <v>112</v>
      </c>
      <c r="H33" s="40"/>
      <c r="I33" s="53" t="str">
        <f>[1]!s_div_progress(A33,"20161231")</f>
        <v>实施</v>
      </c>
      <c r="J33" s="48" t="str">
        <f>[1]!s_div_recorddate(A33,"2016/12/31")</f>
        <v>2017-06-23</v>
      </c>
      <c r="K33" s="48" t="str">
        <f>[1]!s_div_exdate(A33,"2016/12/31")</f>
        <v>2017-06-26</v>
      </c>
    </row>
    <row r="34" spans="1:11" s="61" customFormat="1" x14ac:dyDescent="0.25">
      <c r="A34" s="40" t="s">
        <v>139</v>
      </c>
      <c r="B34" s="40" t="s">
        <v>33</v>
      </c>
      <c r="C34" s="40">
        <v>20170529</v>
      </c>
      <c r="D34" s="40">
        <v>20170531</v>
      </c>
      <c r="E34" s="40">
        <v>0.20499999999999999</v>
      </c>
      <c r="F34" s="40">
        <v>0.34986899999999999</v>
      </c>
      <c r="G34" s="40" t="s">
        <v>112</v>
      </c>
      <c r="H34" s="40"/>
      <c r="I34" s="59" t="str">
        <f>[1]!s_div_progress(A34,"20161231")</f>
        <v>实施</v>
      </c>
      <c r="J34" s="40" t="str">
        <f>[1]!s_div_recorddate(A34,"2016/12/31")</f>
        <v>2017-06-28</v>
      </c>
      <c r="K34" s="40" t="str">
        <f>[1]!s_div_exdate(A34,"2016/12/31")</f>
        <v>2017-06-29</v>
      </c>
    </row>
    <row r="35" spans="1:11" s="61" customFormat="1" x14ac:dyDescent="0.25">
      <c r="A35" s="40" t="s">
        <v>60</v>
      </c>
      <c r="B35" s="40" t="s">
        <v>61</v>
      </c>
      <c r="C35" s="40">
        <v>20170627</v>
      </c>
      <c r="D35" s="40">
        <v>20170628</v>
      </c>
      <c r="E35" s="40">
        <v>0.15</v>
      </c>
      <c r="F35" s="40">
        <v>0.288045</v>
      </c>
      <c r="G35" s="40" t="s">
        <v>126</v>
      </c>
      <c r="H35" s="40"/>
      <c r="I35" s="59" t="str">
        <f>[1]!s_div_progress(A35,"20161231")</f>
        <v>实施</v>
      </c>
      <c r="J35" s="40" t="str">
        <f>[1]!s_div_recorddate(A35,"2016/12/31")</f>
        <v>2017-06-28</v>
      </c>
      <c r="K35" s="40" t="str">
        <f>[1]!s_div_exdate(A35,"2016/12/31")</f>
        <v>2017-06-29</v>
      </c>
    </row>
    <row r="36" spans="1:11" s="61" customFormat="1" x14ac:dyDescent="0.25">
      <c r="A36" s="40" t="s">
        <v>50</v>
      </c>
      <c r="B36" s="40" t="s">
        <v>51</v>
      </c>
      <c r="C36" s="40">
        <v>20170706</v>
      </c>
      <c r="D36" s="40">
        <v>20170707</v>
      </c>
      <c r="E36" s="40">
        <v>0.25</v>
      </c>
      <c r="F36" s="40">
        <v>0.83879199999999998</v>
      </c>
      <c r="G36" s="40" t="s">
        <v>126</v>
      </c>
      <c r="H36" s="40"/>
      <c r="I36" s="59" t="str">
        <f>[1]!s_div_progress(A36,"20161231")</f>
        <v>实施</v>
      </c>
      <c r="J36" s="40" t="str">
        <f>[1]!s_div_recorddate(A36,"2016/12/31")</f>
        <v>2017-06-28</v>
      </c>
      <c r="K36" s="40" t="str">
        <f>[1]!s_div_exdate(A36,"2016/12/31")</f>
        <v>2017-06-29</v>
      </c>
    </row>
    <row r="37" spans="1:11" s="61" customFormat="1" x14ac:dyDescent="0.25">
      <c r="A37" s="40" t="s">
        <v>830</v>
      </c>
      <c r="B37" s="40" t="s">
        <v>831</v>
      </c>
      <c r="C37" s="40">
        <v>20170629</v>
      </c>
      <c r="D37" s="40">
        <v>20170630</v>
      </c>
      <c r="E37" s="40">
        <v>0.19439999999999999</v>
      </c>
      <c r="F37" s="40">
        <v>0.16950000000000001</v>
      </c>
      <c r="G37" s="40" t="s">
        <v>832</v>
      </c>
      <c r="H37" s="40"/>
      <c r="I37" s="59" t="str">
        <f>[1]!s_div_progress(A37,"20161231")</f>
        <v>实施</v>
      </c>
      <c r="J37" s="40" t="str">
        <f>[1]!s_div_recorddate(A37,"2016/12/31")</f>
        <v>2017-06-29</v>
      </c>
      <c r="K37" s="40" t="str">
        <f>[1]!s_div_exdate(A37,"2016/12/31")</f>
        <v>2017-06-30</v>
      </c>
    </row>
    <row r="38" spans="1:11" s="61" customFormat="1" x14ac:dyDescent="0.25">
      <c r="A38" s="40" t="s">
        <v>836</v>
      </c>
      <c r="B38" s="40" t="s">
        <v>837</v>
      </c>
      <c r="C38" s="40">
        <v>20170712</v>
      </c>
      <c r="D38" s="40">
        <v>20170713</v>
      </c>
      <c r="E38" s="40">
        <v>9.8000000000000004E-2</v>
      </c>
      <c r="F38" s="40">
        <v>0.91089699999999996</v>
      </c>
      <c r="G38" s="40" t="s">
        <v>835</v>
      </c>
      <c r="H38" s="40"/>
      <c r="I38" s="59" t="str">
        <f>[1]!s_div_progress(A38,"20161231")</f>
        <v>实施</v>
      </c>
      <c r="J38" s="40" t="str">
        <f>[1]!s_div_recorddate(A38,"2016/12/31")</f>
        <v>2017-07-04</v>
      </c>
      <c r="K38" s="40" t="str">
        <f>[1]!s_div_exdate(A38,"2016/12/31")</f>
        <v>2017-07-05</v>
      </c>
    </row>
    <row r="39" spans="1:11" s="61" customFormat="1" x14ac:dyDescent="0.25">
      <c r="A39" s="40" t="s">
        <v>833</v>
      </c>
      <c r="B39" s="40" t="s">
        <v>834</v>
      </c>
      <c r="C39" s="40">
        <v>20170706</v>
      </c>
      <c r="D39" s="40">
        <v>20170707</v>
      </c>
      <c r="E39" s="40">
        <v>0.25</v>
      </c>
      <c r="F39" s="40">
        <v>0.23519999999999999</v>
      </c>
      <c r="G39" s="40" t="s">
        <v>835</v>
      </c>
      <c r="H39" s="40"/>
      <c r="I39" s="59" t="str">
        <f>[1]!s_div_progress(A39,"20161231")</f>
        <v>实施</v>
      </c>
      <c r="J39" s="40" t="str">
        <f>[1]!s_div_recorddate(A39,"2016/12/31")</f>
        <v>2017-07-05</v>
      </c>
      <c r="K39" s="40" t="str">
        <f>[1]!s_div_exdate(A39,"2016/12/31")</f>
        <v>2017-07-06</v>
      </c>
    </row>
    <row r="40" spans="1:11" s="61" customFormat="1" x14ac:dyDescent="0.25">
      <c r="A40" s="41" t="s">
        <v>123</v>
      </c>
      <c r="B40" s="41" t="s">
        <v>124</v>
      </c>
      <c r="C40" s="41">
        <v>20170623</v>
      </c>
      <c r="D40" s="41">
        <v>20170624</v>
      </c>
      <c r="E40" s="41">
        <v>0.16500000000000001</v>
      </c>
      <c r="F40" s="41">
        <v>2.3982610000000002</v>
      </c>
      <c r="G40" s="41" t="s">
        <v>126</v>
      </c>
      <c r="H40" s="41"/>
      <c r="I40" s="48" t="str">
        <f>[1]!s_div_progress(A40,"20161231")</f>
        <v>实施</v>
      </c>
      <c r="J40" s="41" t="str">
        <f>[1]!s_div_recorddate(A40,"2016/12/31")</f>
        <v>2017-07-05</v>
      </c>
      <c r="K40" s="41" t="str">
        <f>[1]!s_div_exdate(A40,"2016/12/31")</f>
        <v>2017-07-06</v>
      </c>
    </row>
    <row r="41" spans="1:11" s="61" customFormat="1" x14ac:dyDescent="0.25">
      <c r="A41" s="41" t="s">
        <v>838</v>
      </c>
      <c r="B41" s="41" t="s">
        <v>839</v>
      </c>
      <c r="C41" s="41">
        <v>20170712</v>
      </c>
      <c r="D41" s="41">
        <v>20170713</v>
      </c>
      <c r="E41" s="41">
        <v>0.27150000000000002</v>
      </c>
      <c r="F41" s="41">
        <v>4.3476999999999997</v>
      </c>
      <c r="G41" s="41" t="s">
        <v>126</v>
      </c>
      <c r="H41" s="41"/>
      <c r="I41" s="41" t="str">
        <f>[1]!s_div_progress(A41,"20161231")</f>
        <v>实施</v>
      </c>
      <c r="J41" s="41" t="str">
        <f>[1]!s_div_recorddate(A41,"2016/12/31")</f>
        <v>2017-07-06</v>
      </c>
      <c r="K41" s="41" t="str">
        <f>[1]!s_div_exdate(A41,"2016/12/31")</f>
        <v>2017-07-07</v>
      </c>
    </row>
    <row r="42" spans="1:11" s="61" customFormat="1" x14ac:dyDescent="0.25">
      <c r="A42" s="41" t="s">
        <v>840</v>
      </c>
      <c r="B42" s="41" t="s">
        <v>841</v>
      </c>
      <c r="C42" s="41">
        <v>20170630</v>
      </c>
      <c r="D42" s="41">
        <v>20170703</v>
      </c>
      <c r="E42" s="41">
        <v>6.7869999999999999</v>
      </c>
      <c r="F42" s="41">
        <v>2.005763</v>
      </c>
      <c r="G42" s="41" t="s">
        <v>842</v>
      </c>
      <c r="H42" s="41"/>
      <c r="I42" s="41" t="str">
        <f>[1]!s_div_progress(A42,"20161231")</f>
        <v>实施</v>
      </c>
      <c r="J42" s="41" t="str">
        <f>[1]!s_div_recorddate(A42,"2016/12/31")</f>
        <v>2017-07-06</v>
      </c>
      <c r="K42" s="41" t="str">
        <f>[1]!s_div_exdate(A42,"2016/12/31")</f>
        <v>2017-07-07</v>
      </c>
    </row>
    <row r="43" spans="1:11" s="61" customFormat="1" x14ac:dyDescent="0.25">
      <c r="A43" s="41" t="s">
        <v>843</v>
      </c>
      <c r="B43" s="41" t="s">
        <v>844</v>
      </c>
      <c r="C43" s="41">
        <v>20170703</v>
      </c>
      <c r="D43" s="41">
        <v>20170704</v>
      </c>
      <c r="E43" s="41">
        <v>2.97</v>
      </c>
      <c r="F43" s="41">
        <v>3.3755000000000002</v>
      </c>
      <c r="G43" s="41" t="s">
        <v>153</v>
      </c>
      <c r="H43" s="41"/>
      <c r="I43" s="41" t="str">
        <f>[1]!s_div_progress(A43,"20161231")</f>
        <v>实施</v>
      </c>
      <c r="J43" s="41" t="str">
        <f>[1]!s_div_recorddate(A43,"2016/12/31")</f>
        <v>2017-07-07</v>
      </c>
      <c r="K43" s="41" t="str">
        <f>[1]!s_div_exdate(A43,"2016/12/31")</f>
        <v>2017-07-10</v>
      </c>
    </row>
    <row r="44" spans="1:11" s="61" customFormat="1" x14ac:dyDescent="0.25">
      <c r="A44" s="40" t="s">
        <v>66</v>
      </c>
      <c r="B44" s="41" t="s">
        <v>67</v>
      </c>
      <c r="C44" s="41">
        <v>20170704</v>
      </c>
      <c r="D44" s="41">
        <v>20170705</v>
      </c>
      <c r="E44" s="41">
        <v>0.55000000000000004</v>
      </c>
      <c r="F44" s="41">
        <v>3.4405999999999999</v>
      </c>
      <c r="G44" s="41" t="s">
        <v>112</v>
      </c>
      <c r="H44" s="67"/>
      <c r="I44" s="53" t="str">
        <f>[1]!s_div_progress(A44,"20161231")</f>
        <v>实施</v>
      </c>
      <c r="J44" s="43" t="str">
        <f>[1]!s_div_recorddate(A44,"2016/12/31")</f>
        <v>2017-07-10</v>
      </c>
      <c r="K44" s="43" t="str">
        <f>[1]!s_div_exdate(A44,"2016/12/31")</f>
        <v>2017-07-11</v>
      </c>
    </row>
    <row r="45" spans="1:11" s="61" customFormat="1" x14ac:dyDescent="0.25">
      <c r="A45" s="41" t="s">
        <v>76</v>
      </c>
      <c r="B45" s="41" t="s">
        <v>77</v>
      </c>
      <c r="C45" s="41">
        <v>20170707</v>
      </c>
      <c r="D45" s="41">
        <v>20170710</v>
      </c>
      <c r="E45" s="41">
        <v>0.23430000000000001</v>
      </c>
      <c r="F45" s="41">
        <v>2.8348520000000001</v>
      </c>
      <c r="G45" s="41" t="s">
        <v>126</v>
      </c>
      <c r="H45" s="41"/>
      <c r="I45" s="53" t="str">
        <f>[1]!s_div_progress(A45,"20161231")</f>
        <v>实施</v>
      </c>
      <c r="J45" s="41" t="str">
        <f>[1]!s_div_recorddate(A45,"2016/12/31")</f>
        <v>2017-07-10</v>
      </c>
      <c r="K45" s="41" t="str">
        <f>[1]!s_div_exdate(A45,"2016/12/31")</f>
        <v>2017-07-11</v>
      </c>
    </row>
    <row r="46" spans="1:11" s="61" customFormat="1" x14ac:dyDescent="0.25">
      <c r="A46" s="40" t="s">
        <v>56</v>
      </c>
      <c r="B46" s="40" t="s">
        <v>57</v>
      </c>
      <c r="C46" s="40">
        <v>20170710</v>
      </c>
      <c r="D46" s="40">
        <v>20170711</v>
      </c>
      <c r="E46" s="40">
        <v>0.25</v>
      </c>
      <c r="F46" s="40">
        <v>1.773334</v>
      </c>
      <c r="G46" s="41" t="s">
        <v>126</v>
      </c>
      <c r="H46" s="40"/>
      <c r="I46" s="53" t="str">
        <f>[1]!s_div_progress(A46,"20161231")</f>
        <v>实施</v>
      </c>
      <c r="J46" s="40" t="str">
        <f>[1]!s_div_recorddate(A46,"2016/12/31")</f>
        <v>2017-07-11</v>
      </c>
      <c r="K46" s="40" t="str">
        <f>[1]!s_div_exdate(A46,"2016/12/31")</f>
        <v>2017-07-12</v>
      </c>
    </row>
    <row r="47" spans="1:11" s="61" customFormat="1" x14ac:dyDescent="0.25">
      <c r="A47" s="40" t="s">
        <v>64</v>
      </c>
      <c r="B47" s="40" t="s">
        <v>65</v>
      </c>
      <c r="C47" s="40">
        <v>20170706</v>
      </c>
      <c r="D47" s="40">
        <v>20170707</v>
      </c>
      <c r="E47" s="40">
        <v>0.17</v>
      </c>
      <c r="F47" s="40">
        <v>3.7248000000000001</v>
      </c>
      <c r="G47" s="41" t="s">
        <v>112</v>
      </c>
      <c r="H47" s="40"/>
      <c r="I47" s="53" t="str">
        <f>[1]!s_div_progress(A47,"20161231")</f>
        <v>实施</v>
      </c>
      <c r="J47" s="40" t="str">
        <f>[1]!s_div_recorddate(A47,"2016/12/31")</f>
        <v>2017-07-12</v>
      </c>
      <c r="K47" s="40" t="str">
        <f>[1]!s_div_exdate(A47,"2016/12/31")</f>
        <v>2017-07-13</v>
      </c>
    </row>
    <row r="48" spans="1:11" s="61" customFormat="1" x14ac:dyDescent="0.25">
      <c r="A48" s="40" t="s">
        <v>100</v>
      </c>
      <c r="B48" s="41" t="s">
        <v>101</v>
      </c>
      <c r="C48" s="41">
        <v>20170623</v>
      </c>
      <c r="D48" s="41">
        <v>20170626</v>
      </c>
      <c r="E48" s="41">
        <v>0.16800000000000001</v>
      </c>
      <c r="F48" s="41">
        <v>2.057194</v>
      </c>
      <c r="G48" s="41" t="s">
        <v>128</v>
      </c>
      <c r="H48" s="41"/>
      <c r="I48" s="53" t="str">
        <f>[1]!s_div_progress(A48,"20161231")</f>
        <v>实施</v>
      </c>
      <c r="J48" s="43" t="str">
        <f>[1]!s_div_recorddate(A48,"2016/12/31")</f>
        <v>2017-07-13</v>
      </c>
      <c r="K48" s="43" t="str">
        <f>[1]!s_div_exdate(A48,"2016/12/31")</f>
        <v>2017-07-14</v>
      </c>
    </row>
    <row r="49" spans="1:11" s="61" customFormat="1" x14ac:dyDescent="0.25">
      <c r="A49" s="41" t="s">
        <v>58</v>
      </c>
      <c r="B49" s="41" t="s">
        <v>59</v>
      </c>
      <c r="C49" s="41">
        <v>20170718</v>
      </c>
      <c r="D49" s="41">
        <v>20170719</v>
      </c>
      <c r="E49" s="41">
        <v>0.16</v>
      </c>
      <c r="F49" s="41">
        <v>0.42698999999999998</v>
      </c>
      <c r="G49" s="41" t="s">
        <v>126</v>
      </c>
      <c r="H49" s="41"/>
      <c r="I49" s="53" t="str">
        <f>[1]!s_div_progress(A49,"20161231")</f>
        <v>实施</v>
      </c>
      <c r="J49" s="41" t="str">
        <f>[1]!s_div_recorddate(A49,"2016/12/31")</f>
        <v>2017-07-18</v>
      </c>
      <c r="K49" s="41" t="str">
        <f>[1]!s_div_exdate(A49,"2016/12/31")</f>
        <v>2017-07-19</v>
      </c>
    </row>
    <row r="50" spans="1:11" s="11" customFormat="1" x14ac:dyDescent="0.25">
      <c r="A50" s="40" t="s">
        <v>88</v>
      </c>
      <c r="B50" s="41" t="s">
        <v>89</v>
      </c>
      <c r="C50" s="41">
        <v>20170517</v>
      </c>
      <c r="D50" s="41">
        <v>20170518</v>
      </c>
      <c r="E50" s="41">
        <v>0.2</v>
      </c>
      <c r="F50" s="41">
        <v>0.2316</v>
      </c>
      <c r="G50" s="41" t="s">
        <v>126</v>
      </c>
      <c r="H50" s="67"/>
      <c r="I50" s="53" t="str">
        <f>[1]!s_div_progress(A50,"20161231")</f>
        <v>实施</v>
      </c>
      <c r="J50" s="48" t="str">
        <f>[1]!s_div_recorddate(A50,"2016/12/31")</f>
        <v>2017-07-18</v>
      </c>
      <c r="K50" s="48" t="str">
        <f>[1]!s_div_exdate(A50,"2016/12/31")</f>
        <v>2017-07-19</v>
      </c>
    </row>
    <row r="51" spans="1:11" s="61" customFormat="1" ht="15.6" x14ac:dyDescent="0.25">
      <c r="A51" s="40" t="s">
        <v>10</v>
      </c>
      <c r="B51" s="41" t="s">
        <v>11</v>
      </c>
      <c r="C51" s="41">
        <v>20170623</v>
      </c>
      <c r="D51" s="41">
        <v>20170626</v>
      </c>
      <c r="E51" s="41">
        <v>0.17</v>
      </c>
      <c r="F51" s="41">
        <v>1.0262</v>
      </c>
      <c r="G51" s="41" t="s">
        <v>112</v>
      </c>
      <c r="H51" s="42"/>
      <c r="I51" s="53" t="str">
        <f>[1]!s_div_progress(A51,"20161231")</f>
        <v>实施</v>
      </c>
      <c r="J51" s="43" t="str">
        <f>[1]!s_div_recorddate(A51,"2016/12/31")</f>
        <v>2017-07-18</v>
      </c>
      <c r="K51" s="43" t="str">
        <f>[1]!s_div_exdate(A51,"2016/12/31")</f>
        <v>2017-07-19</v>
      </c>
    </row>
    <row r="52" spans="1:11" s="61" customFormat="1" ht="15.6" x14ac:dyDescent="0.25">
      <c r="A52" s="40" t="s">
        <v>48</v>
      </c>
      <c r="B52" s="41" t="s">
        <v>49</v>
      </c>
      <c r="C52" s="41">
        <v>20170616</v>
      </c>
      <c r="D52" s="41">
        <v>20170619</v>
      </c>
      <c r="E52" s="41">
        <v>0.189</v>
      </c>
      <c r="F52" s="41">
        <v>0.25459999999999999</v>
      </c>
      <c r="G52" s="41" t="s">
        <v>112</v>
      </c>
      <c r="H52" s="42"/>
      <c r="I52" s="53" t="str">
        <f>[1]!s_div_progress(A52,"20161231")</f>
        <v>实施</v>
      </c>
      <c r="J52" s="48" t="str">
        <f>[1]!s_div_recorddate(A52,"2016/12/31")</f>
        <v>2017-07-20</v>
      </c>
      <c r="K52" s="48" t="str">
        <f>[1]!s_div_exdate(A52,"2016/12/31")</f>
        <v>2017-07-21</v>
      </c>
    </row>
    <row r="53" spans="1:11" x14ac:dyDescent="0.25">
      <c r="A53" s="1" t="s">
        <v>106</v>
      </c>
      <c r="F53" s="2">
        <f>SUM(F32:F52)</f>
        <v>30.755963999999999</v>
      </c>
      <c r="I53" s="8"/>
      <c r="J53" s="8"/>
      <c r="K53" s="8"/>
    </row>
    <row r="54" spans="1:11" x14ac:dyDescent="0.25">
      <c r="I54" s="8"/>
      <c r="J54" s="8"/>
      <c r="K54" s="8"/>
    </row>
    <row r="55" spans="1:11" x14ac:dyDescent="0.25">
      <c r="A55" s="2" t="s">
        <v>108</v>
      </c>
      <c r="I55" s="8"/>
      <c r="J55" s="8"/>
      <c r="K55" s="8"/>
    </row>
    <row r="56" spans="1:11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I56" s="8"/>
      <c r="J56" s="8"/>
      <c r="K56" s="8"/>
    </row>
    <row r="57" spans="1:11" s="61" customFormat="1" x14ac:dyDescent="0.25">
      <c r="A57" s="41" t="s">
        <v>12</v>
      </c>
      <c r="B57" s="41" t="s">
        <v>13</v>
      </c>
      <c r="C57" s="41">
        <v>20170630</v>
      </c>
      <c r="D57" s="41">
        <v>20170631</v>
      </c>
      <c r="E57" s="41">
        <v>0.1</v>
      </c>
      <c r="F57" s="41">
        <v>0.18887799999999999</v>
      </c>
      <c r="G57" s="41" t="s">
        <v>126</v>
      </c>
      <c r="H57" s="41"/>
      <c r="I57" s="48" t="str">
        <f>[1]!s_div_progress(A57,"20161231")</f>
        <v>实施</v>
      </c>
      <c r="J57" s="41" t="str">
        <f>[1]!s_div_recorddate(A57,"2016/12/31")</f>
        <v>2017-07-25</v>
      </c>
      <c r="K57" s="41" t="str">
        <f>[1]!s_div_exdate(A57,"2016/12/31")</f>
        <v>2017-07-26</v>
      </c>
    </row>
    <row r="58" spans="1:11" s="61" customFormat="1" x14ac:dyDescent="0.25">
      <c r="A58" s="40" t="s">
        <v>40</v>
      </c>
      <c r="B58" s="40" t="s">
        <v>41</v>
      </c>
      <c r="C58" s="40">
        <v>20170714</v>
      </c>
      <c r="D58" s="40">
        <v>20170717</v>
      </c>
      <c r="E58" s="40">
        <v>0.22</v>
      </c>
      <c r="F58" s="40">
        <v>1.1000000000000001</v>
      </c>
      <c r="G58" s="40" t="s">
        <v>112</v>
      </c>
      <c r="H58" s="40"/>
      <c r="I58" s="59" t="str">
        <f>[1]!s_div_progress(A58,"20161231")</f>
        <v>实施</v>
      </c>
      <c r="J58" s="40" t="str">
        <f>[1]!s_div_recorddate(A58,"2016/12/31")</f>
        <v>2017-07-26</v>
      </c>
      <c r="K58" s="40" t="str">
        <f>[1]!s_div_exdate(A58,"2016/12/31")</f>
        <v>2017-07-27</v>
      </c>
    </row>
    <row r="59" spans="1:11" s="61" customFormat="1" x14ac:dyDescent="0.25">
      <c r="A59" s="40" t="s">
        <v>98</v>
      </c>
      <c r="B59" s="41" t="s">
        <v>99</v>
      </c>
      <c r="C59" s="41">
        <v>20170712</v>
      </c>
      <c r="D59" s="41">
        <v>20170713</v>
      </c>
      <c r="E59" s="41">
        <v>0.11</v>
      </c>
      <c r="F59" s="41">
        <v>0.28001500000000001</v>
      </c>
      <c r="G59" s="41" t="s">
        <v>126</v>
      </c>
      <c r="H59" s="41"/>
      <c r="I59" s="53" t="str">
        <f>[1]!s_div_progress(A59,"20161231")</f>
        <v>实施</v>
      </c>
      <c r="J59" s="48" t="str">
        <f>[1]!s_div_recorddate(A59,"2016/12/31")</f>
        <v>2017-07-26</v>
      </c>
      <c r="K59" s="48" t="str">
        <f>[1]!s_div_exdate(A59,"2016/12/31")</f>
        <v>2017-07-27</v>
      </c>
    </row>
    <row r="60" spans="1:11" s="61" customFormat="1" x14ac:dyDescent="0.25">
      <c r="A60" s="4" t="s">
        <v>78</v>
      </c>
      <c r="B60" s="4" t="s">
        <v>79</v>
      </c>
      <c r="C60" s="4">
        <v>20170810</v>
      </c>
      <c r="D60" s="4">
        <v>20170811</v>
      </c>
      <c r="E60" s="4">
        <v>0.7</v>
      </c>
      <c r="F60" s="4">
        <v>1.3048999999999999</v>
      </c>
      <c r="G60" s="4" t="s">
        <v>112</v>
      </c>
      <c r="H60" s="4"/>
      <c r="I60" s="32" t="str">
        <f>[1]!s_div_progress(A60,"20161231")</f>
        <v>实施</v>
      </c>
      <c r="J60" s="4" t="str">
        <f>[1]!s_div_recorddate(A60,"2016/12/31")</f>
        <v>2017-08-01</v>
      </c>
      <c r="K60" s="4" t="str">
        <f>[1]!s_div_exdate(A60,"2016/12/31")</f>
        <v>2017-08-02</v>
      </c>
    </row>
    <row r="61" spans="1:11" s="61" customFormat="1" x14ac:dyDescent="0.25">
      <c r="A61" s="17" t="s">
        <v>46</v>
      </c>
      <c r="B61" s="17" t="s">
        <v>47</v>
      </c>
      <c r="C61" s="17">
        <v>20170616</v>
      </c>
      <c r="D61" s="17">
        <v>20170619</v>
      </c>
      <c r="E61" s="17">
        <v>0.15</v>
      </c>
      <c r="F61" s="17">
        <v>0.279783</v>
      </c>
      <c r="G61" s="17" t="s">
        <v>126</v>
      </c>
      <c r="H61" s="17"/>
      <c r="I61" s="15" t="str">
        <f>[1]!s_div_progress(A61,"20161231")</f>
        <v>实施</v>
      </c>
      <c r="J61" s="17" t="str">
        <f>[1]!s_div_recorddate(A61,"2016/12/31")</f>
        <v>2017-08-01</v>
      </c>
      <c r="K61" s="17" t="str">
        <f>[1]!s_div_exdate(A61,"2016/12/31")</f>
        <v>2017-08-02</v>
      </c>
    </row>
    <row r="62" spans="1:11" s="61" customFormat="1" x14ac:dyDescent="0.25">
      <c r="A62" s="17" t="s">
        <v>74</v>
      </c>
      <c r="B62" s="17" t="s">
        <v>75</v>
      </c>
      <c r="C62" s="17">
        <v>20170811</v>
      </c>
      <c r="D62" s="17">
        <v>20170814</v>
      </c>
      <c r="E62" s="17">
        <v>8.7999999999999995E-2</v>
      </c>
      <c r="F62" s="17">
        <v>0.37609999999999999</v>
      </c>
      <c r="G62" s="17" t="s">
        <v>126</v>
      </c>
      <c r="H62" s="17"/>
      <c r="I62" s="15" t="str">
        <f>[1]!s_div_progress(A62,"20161231")</f>
        <v>实施</v>
      </c>
      <c r="J62" s="17" t="str">
        <f>[1]!s_div_recorddate(A62,"2016/12/31")</f>
        <v>2017-08-03</v>
      </c>
      <c r="K62" s="17" t="str">
        <f>[1]!s_div_exdate(A62,"2016/12/31")</f>
        <v>2017-08-04</v>
      </c>
    </row>
    <row r="63" spans="1:11" x14ac:dyDescent="0.25">
      <c r="A63" s="17" t="s">
        <v>84</v>
      </c>
      <c r="B63" s="17" t="s">
        <v>85</v>
      </c>
      <c r="C63" s="17">
        <v>20170804</v>
      </c>
      <c r="D63" s="17">
        <v>20170807</v>
      </c>
      <c r="E63" s="17">
        <v>0.5</v>
      </c>
      <c r="F63" s="17">
        <v>1.0121</v>
      </c>
      <c r="G63" s="17" t="s">
        <v>126</v>
      </c>
      <c r="H63" s="17"/>
      <c r="I63" s="15" t="str">
        <f>[1]!s_div_progress(A63,"20161231")</f>
        <v>实施</v>
      </c>
      <c r="J63" s="17" t="str">
        <f>[1]!s_div_recorddate(A63,"2016/12/31")</f>
        <v>2017-08-07</v>
      </c>
      <c r="K63" s="17" t="str">
        <f>[1]!s_div_exdate(A63,"2016/12/31")</f>
        <v>2017-08-08</v>
      </c>
    </row>
    <row r="64" spans="1:11" x14ac:dyDescent="0.25">
      <c r="A64" s="4" t="s">
        <v>86</v>
      </c>
      <c r="B64" s="4" t="s">
        <v>87</v>
      </c>
      <c r="C64" s="4">
        <v>20170804</v>
      </c>
      <c r="D64" s="4">
        <v>20170807</v>
      </c>
      <c r="E64" s="4">
        <v>0.21</v>
      </c>
      <c r="F64" s="4">
        <v>1.1575</v>
      </c>
      <c r="G64" s="4" t="s">
        <v>112</v>
      </c>
      <c r="H64" s="4"/>
      <c r="I64" s="32" t="str">
        <f>[1]!s_div_progress(A64,"20161231")</f>
        <v>股东大会通过</v>
      </c>
      <c r="J64" s="4">
        <f>[1]!s_div_recorddate(A64,"2016/12/31")</f>
        <v>0</v>
      </c>
      <c r="K64" s="4">
        <f>[1]!s_div_exdate(A64,"2016/12/31")</f>
        <v>0</v>
      </c>
    </row>
    <row r="65" spans="1:11" x14ac:dyDescent="0.25">
      <c r="A65" s="4" t="s">
        <v>70</v>
      </c>
      <c r="B65" s="4" t="s">
        <v>71</v>
      </c>
      <c r="C65" s="4">
        <v>20170809</v>
      </c>
      <c r="D65" s="4">
        <v>20170810</v>
      </c>
      <c r="E65" s="4">
        <v>0.48</v>
      </c>
      <c r="F65" s="4">
        <v>0.248</v>
      </c>
      <c r="G65" s="4" t="s">
        <v>112</v>
      </c>
      <c r="H65" s="4"/>
      <c r="I65" s="32" t="str">
        <f>[1]!s_div_progress(A65,"20161231")</f>
        <v>股东大会通过</v>
      </c>
      <c r="J65" s="4">
        <f>[1]!s_div_recorddate(A65,"2016/12/31")</f>
        <v>0</v>
      </c>
      <c r="K65" s="4">
        <f>[1]!s_div_exdate(A65,"2016/12/31")</f>
        <v>0</v>
      </c>
    </row>
    <row r="66" spans="1:11" x14ac:dyDescent="0.25">
      <c r="A66" s="4" t="s">
        <v>14</v>
      </c>
      <c r="B66" s="5" t="s">
        <v>15</v>
      </c>
      <c r="C66" s="5">
        <v>20170818</v>
      </c>
      <c r="D66" s="5">
        <v>20170821</v>
      </c>
      <c r="E66" s="5">
        <v>0.35</v>
      </c>
      <c r="F66" s="5">
        <v>1.63</v>
      </c>
      <c r="G66" s="5" t="s">
        <v>112</v>
      </c>
      <c r="I66" s="6" t="str">
        <f>[1]!s_div_progress(A66,"20161231")</f>
        <v>股东大会通过</v>
      </c>
      <c r="J66" s="8">
        <f>[1]!s_div_recorddate(A66,"2016/12/31")</f>
        <v>0</v>
      </c>
      <c r="K66" s="8">
        <f>[1]!s_div_exdate(A66,"2016/12/31")</f>
        <v>0</v>
      </c>
    </row>
    <row r="67" spans="1:11" x14ac:dyDescent="0.25">
      <c r="A67" s="1" t="s">
        <v>106</v>
      </c>
      <c r="F67" s="2">
        <f>SUM(F57:F66)</f>
        <v>7.5772760000000003</v>
      </c>
      <c r="I67" s="8"/>
      <c r="J67" s="8"/>
      <c r="K67" s="8"/>
    </row>
    <row r="68" spans="1:11" x14ac:dyDescent="0.25">
      <c r="I68" s="8"/>
      <c r="J68" s="8"/>
      <c r="K68" s="8"/>
    </row>
    <row r="69" spans="1:11" x14ac:dyDescent="0.25">
      <c r="A69" s="2" t="s">
        <v>109</v>
      </c>
      <c r="I69" s="8"/>
      <c r="J69" s="8"/>
      <c r="K69" s="8"/>
    </row>
    <row r="70" spans="1:11" x14ac:dyDescent="0.25">
      <c r="A70" s="15" t="s">
        <v>10</v>
      </c>
      <c r="B70" s="15" t="s">
        <v>11</v>
      </c>
      <c r="C70" s="15">
        <v>20170920</v>
      </c>
      <c r="D70" s="15">
        <v>20170921</v>
      </c>
      <c r="E70" s="15">
        <v>0.12690000000000001</v>
      </c>
      <c r="F70" s="15">
        <v>0.7661</v>
      </c>
      <c r="G70" s="15" t="s">
        <v>9</v>
      </c>
      <c r="H70" s="15"/>
      <c r="I70" s="15" t="str">
        <f>[1]!s_div_progress(A70,"20161231")</f>
        <v>实施</v>
      </c>
      <c r="J70" s="15" t="str">
        <f>[1]!s_div_recorddate(A70,"2016/12/31")</f>
        <v>2017-07-18</v>
      </c>
      <c r="K70" s="15" t="str">
        <f>[1]!s_div_exdate(A70,"2016/12/31")</f>
        <v>2017-07-19</v>
      </c>
    </row>
    <row r="71" spans="1:11" x14ac:dyDescent="0.25">
      <c r="A71" s="15" t="s">
        <v>94</v>
      </c>
      <c r="B71" s="15" t="s">
        <v>95</v>
      </c>
      <c r="C71" s="15">
        <v>20170920</v>
      </c>
      <c r="D71" s="15">
        <v>20170921</v>
      </c>
      <c r="E71" s="15">
        <v>3.5000000000000001E-3</v>
      </c>
      <c r="F71" s="15">
        <v>9.7000000000000003E-3</v>
      </c>
      <c r="G71" s="15" t="s">
        <v>9</v>
      </c>
      <c r="H71" s="15"/>
      <c r="I71" s="15" t="str">
        <f>[1]!s_div_progress(A71,"20161231")</f>
        <v>实施</v>
      </c>
      <c r="J71" s="15" t="str">
        <f>[1]!s_div_recorddate(A71,"2016/12/31")</f>
        <v>2017-06-21</v>
      </c>
      <c r="K71" s="15" t="str">
        <f>[1]!s_div_exdate(A71,"2016/12/31")</f>
        <v>2017-06-22</v>
      </c>
    </row>
    <row r="72" spans="1:11" x14ac:dyDescent="0.25">
      <c r="A72" s="17" t="s">
        <v>48</v>
      </c>
      <c r="B72" s="17" t="s">
        <v>49</v>
      </c>
      <c r="C72" s="17">
        <v>20170928</v>
      </c>
      <c r="D72" s="17">
        <v>20170929</v>
      </c>
      <c r="E72" s="17">
        <v>7.9600000000000004E-2</v>
      </c>
      <c r="F72" s="17">
        <v>0.10979999999999999</v>
      </c>
      <c r="G72" s="17" t="s">
        <v>9</v>
      </c>
      <c r="H72" s="17"/>
      <c r="I72" s="15" t="str">
        <f>[1]!s_div_progress(A72,"20161231")</f>
        <v>实施</v>
      </c>
      <c r="J72" s="17" t="str">
        <f>[1]!s_div_recorddate(A72,"2016/12/31")</f>
        <v>2017-07-20</v>
      </c>
      <c r="K72" s="17" t="str">
        <f>[1]!s_div_exdate(A72,"2016/12/31")</f>
        <v>2017-07-21</v>
      </c>
    </row>
    <row r="73" spans="1:11" s="11" customFormat="1" x14ac:dyDescent="0.25">
      <c r="A73" s="17" t="s">
        <v>123</v>
      </c>
      <c r="B73" s="17" t="s">
        <v>124</v>
      </c>
      <c r="C73" s="17">
        <v>20170830</v>
      </c>
      <c r="D73" s="17">
        <v>20170926</v>
      </c>
      <c r="E73" s="17">
        <v>0.11</v>
      </c>
      <c r="F73" s="17">
        <v>1.3920999999999999</v>
      </c>
      <c r="G73" s="17" t="s">
        <v>9</v>
      </c>
      <c r="H73" s="17"/>
      <c r="I73" s="15" t="str">
        <f>[1]!s_div_progress(A73,"20161231")</f>
        <v>实施</v>
      </c>
      <c r="J73" s="17">
        <f>[1]!s_div_progress(B73,"20161231")</f>
        <v>0</v>
      </c>
      <c r="K73" s="17">
        <f>[1]!s_div_progress(C73,"20161231")</f>
        <v>0</v>
      </c>
    </row>
    <row r="74" spans="1:11" x14ac:dyDescent="0.25">
      <c r="A74" s="1" t="s">
        <v>106</v>
      </c>
      <c r="F74" s="2">
        <f>SUM(F70:F73)</f>
        <v>2.2776999999999998</v>
      </c>
    </row>
    <row r="78" spans="1:11" x14ac:dyDescent="0.25">
      <c r="A78" s="1" t="s">
        <v>110</v>
      </c>
      <c r="B78" s="1" t="s">
        <v>111</v>
      </c>
      <c r="C78" s="38" t="s">
        <v>141</v>
      </c>
    </row>
    <row r="79" spans="1:11" x14ac:dyDescent="0.25">
      <c r="A79" s="1" t="s">
        <v>115</v>
      </c>
      <c r="B79">
        <f>$F$6</f>
        <v>1.0547</v>
      </c>
      <c r="C79" s="11">
        <f>$F$6</f>
        <v>1.0547</v>
      </c>
    </row>
    <row r="80" spans="1:11" x14ac:dyDescent="0.25">
      <c r="A80" s="1" t="s">
        <v>116</v>
      </c>
      <c r="B80" s="11" t="e">
        <f>$F$5+$F$12+$F$11+#REF!</f>
        <v>#REF!</v>
      </c>
      <c r="C80" s="11">
        <f>$F$5+$F$12+$F$11</f>
        <v>3.7366999999999999</v>
      </c>
    </row>
    <row r="81" spans="1:14" x14ac:dyDescent="0.25">
      <c r="A81" s="1" t="s">
        <v>117</v>
      </c>
      <c r="B81">
        <f>$F$6+$F$13+$F$28</f>
        <v>19.974699999999999</v>
      </c>
      <c r="C81" s="11">
        <f>$F$5+$F$12+$F$11+SUM($F$17:$F$27)</f>
        <v>19.974699999999999</v>
      </c>
    </row>
    <row r="82" spans="1:14" s="11" customFormat="1" x14ac:dyDescent="0.25">
      <c r="A82" s="12" t="s">
        <v>188</v>
      </c>
      <c r="B82" s="11">
        <f>F6+F13+F28+F53</f>
        <v>50.730663999999997</v>
      </c>
      <c r="C82" s="11">
        <f>$F$5+$F$12+$F$11+SUM($F$17:$F$27)+SUM($F$32:$F$52)</f>
        <v>50.730663999999997</v>
      </c>
    </row>
    <row r="83" spans="1:14" s="61" customFormat="1" x14ac:dyDescent="0.25">
      <c r="A83" s="12" t="s">
        <v>829</v>
      </c>
      <c r="B83" s="61">
        <f>F6+F13+F28+F53+F67</f>
        <v>58.307939999999995</v>
      </c>
      <c r="C83" s="61">
        <f>$F$5+$F$12+$F$11+SUM($F$17:$F$27)+SUM($F$32:$F$52)+SUM($F$57:$F$59)</f>
        <v>52.299557</v>
      </c>
    </row>
    <row r="84" spans="1:14" x14ac:dyDescent="0.25">
      <c r="A84" s="1" t="s">
        <v>118</v>
      </c>
      <c r="B84">
        <f>$F$6+$F$13+$F$28+$F$53+$F$67+$F$74</f>
        <v>60.585639999999998</v>
      </c>
      <c r="C84" s="61">
        <f>$F$5+$F$12+$F$11+SUM($F$17:$F$27)+SUM($F$32:$F$52)+SUM($F$57:$F$59)</f>
        <v>52.299557</v>
      </c>
    </row>
    <row r="85" spans="1:14" x14ac:dyDescent="0.25">
      <c r="A85" s="12" t="s">
        <v>140</v>
      </c>
      <c r="B85" s="11">
        <f>B84</f>
        <v>60.585639999999998</v>
      </c>
      <c r="C85" s="61">
        <f>$F$5+$F$12+$F$11+SUM($F$17:$F$27)+SUM($F$32:$F$52)+SUM($F$57:$F$59)</f>
        <v>52.299557</v>
      </c>
    </row>
    <row r="86" spans="1:14" x14ac:dyDescent="0.25">
      <c r="A86" s="12" t="s">
        <v>845</v>
      </c>
      <c r="B86" s="61">
        <f>$F$6+$F$13+$F$28+$F$53+$F$67+$F$74</f>
        <v>60.585639999999998</v>
      </c>
      <c r="C86" s="61">
        <f>$F$5+$F$12+$F$11+SUM($F$17:$F$27)+SUM($F$32:$F$52)+SUM($F$57:$F$59)</f>
        <v>52.299557</v>
      </c>
    </row>
    <row r="87" spans="1:14" x14ac:dyDescent="0.25">
      <c r="A87" s="10"/>
      <c r="B87" s="9"/>
    </row>
    <row r="88" spans="1:14" x14ac:dyDescent="0.25">
      <c r="A88" s="10"/>
      <c r="B88" s="9"/>
    </row>
    <row r="90" spans="1:14" x14ac:dyDescent="0.25">
      <c r="A90" t="s">
        <v>146</v>
      </c>
    </row>
    <row r="91" spans="1:14" x14ac:dyDescent="0.25">
      <c r="A91" t="s">
        <v>147</v>
      </c>
    </row>
    <row r="92" spans="1:14" x14ac:dyDescent="0.25">
      <c r="B92" s="8" t="s">
        <v>0</v>
      </c>
      <c r="C92" s="8" t="s">
        <v>1</v>
      </c>
      <c r="D92" t="s">
        <v>161</v>
      </c>
      <c r="E92" t="s">
        <v>162</v>
      </c>
      <c r="F92" t="s">
        <v>163</v>
      </c>
      <c r="G92" t="s">
        <v>164</v>
      </c>
      <c r="H92" t="s">
        <v>165</v>
      </c>
      <c r="I92" t="s">
        <v>166</v>
      </c>
      <c r="J92" t="s">
        <v>171</v>
      </c>
      <c r="K92" t="s">
        <v>172</v>
      </c>
      <c r="L92" t="s">
        <v>176</v>
      </c>
    </row>
    <row r="93" spans="1:14" x14ac:dyDescent="0.25">
      <c r="B93" s="8" t="s">
        <v>167</v>
      </c>
      <c r="C93" s="8" t="s">
        <v>148</v>
      </c>
      <c r="D93">
        <f>I93*G93/100*H93/K93</f>
        <v>2.3916640463682898E-3</v>
      </c>
      <c r="E93" s="11">
        <v>20160517</v>
      </c>
      <c r="F93">
        <v>908</v>
      </c>
      <c r="G93">
        <v>5.7529251252096134E-3</v>
      </c>
      <c r="H93">
        <v>0.66</v>
      </c>
      <c r="I93" s="52">
        <f>[1]!s_dq_close("000016.SH",J93,1)</f>
        <v>2335.6471999999999</v>
      </c>
      <c r="J93">
        <v>20170420</v>
      </c>
      <c r="K93" s="52">
        <f>[1]!s_dq_close(B93,J93,1)</f>
        <v>37.08</v>
      </c>
      <c r="L93" s="15" t="str">
        <f>[1]!s_div_progress(B93,"20161231")</f>
        <v>实施</v>
      </c>
      <c r="M93" s="17" t="str">
        <f>[1]!s_div_recorddate(B93,"2016/12/31")</f>
        <v>2017-06-12</v>
      </c>
      <c r="N93" s="17" t="str">
        <f>[1]!s_div_exdate(B93,"2016/12/31")</f>
        <v>2017-06-13</v>
      </c>
    </row>
    <row r="94" spans="1:14" x14ac:dyDescent="0.25">
      <c r="B94" s="8" t="s">
        <v>168</v>
      </c>
      <c r="C94" s="8" t="s">
        <v>149</v>
      </c>
      <c r="D94" s="11">
        <f t="shared" ref="D94:D97" si="0">I94*G94/100*H94/K94</f>
        <v>5.5695271197894443E-3</v>
      </c>
      <c r="E94" s="11">
        <v>20160629</v>
      </c>
      <c r="F94">
        <v>888</v>
      </c>
      <c r="G94">
        <v>7.1069790405038418E-3</v>
      </c>
      <c r="H94">
        <v>0.25</v>
      </c>
      <c r="I94" s="51">
        <f>[1]!s_dq_close("000016.SH",J94,1)</f>
        <v>2344.741</v>
      </c>
      <c r="J94">
        <v>20170425</v>
      </c>
      <c r="K94" s="52">
        <f>[1]!s_dq_close(B94,J94,1)</f>
        <v>7.48</v>
      </c>
      <c r="L94" s="15" t="str">
        <f>[1]!s_div_progress(B94,"20161231")</f>
        <v>实施</v>
      </c>
      <c r="M94" s="17" t="str">
        <f>[1]!s_div_recorddate(B94,"2016/12/31")</f>
        <v>2017-06-21</v>
      </c>
      <c r="N94" s="17" t="str">
        <f>[1]!s_div_exdate(B94,"2016/12/31")</f>
        <v>2017-06-22</v>
      </c>
    </row>
    <row r="95" spans="1:14" x14ac:dyDescent="0.25">
      <c r="B95" s="8" t="s">
        <v>169</v>
      </c>
      <c r="C95" s="8" t="s">
        <v>150</v>
      </c>
      <c r="D95" s="11">
        <f>I95*G95/100*H95/K95</f>
        <v>9.3180126438711605E-4</v>
      </c>
      <c r="E95" s="11" t="s">
        <v>175</v>
      </c>
      <c r="F95">
        <v>1071</v>
      </c>
      <c r="G95">
        <v>2.2475750207508181E-3</v>
      </c>
      <c r="H95">
        <v>0.17799999999999999</v>
      </c>
      <c r="I95" s="52">
        <f>[1]!s_dq_close("000016.SH",J95,1)</f>
        <v>2350.0671000000002</v>
      </c>
      <c r="J95">
        <v>20170320</v>
      </c>
      <c r="K95" s="52">
        <f>[1]!s_dq_close(B95,J95,1)</f>
        <v>10.09</v>
      </c>
      <c r="L95" s="15" t="str">
        <f>[1]!s_div_progress(B95,"20161231")</f>
        <v>实施</v>
      </c>
      <c r="M95" s="17" t="str">
        <f>[1]!s_div_recorddate(B95,"2016/12/31")</f>
        <v>2017-06-05</v>
      </c>
      <c r="N95" s="17" t="str">
        <f>[1]!s_div_exdate(B95,"2016/12/31")</f>
        <v>2017-06-06</v>
      </c>
    </row>
    <row r="96" spans="1:14" x14ac:dyDescent="0.25">
      <c r="B96" s="8" t="s">
        <v>173</v>
      </c>
      <c r="C96" s="8" t="s">
        <v>151</v>
      </c>
      <c r="D96" s="11">
        <f t="shared" si="0"/>
        <v>1.1503486456221437E-3</v>
      </c>
      <c r="E96" s="11" t="s">
        <v>175</v>
      </c>
      <c r="F96">
        <v>1371</v>
      </c>
      <c r="G96">
        <v>2.3379881040057602E-3</v>
      </c>
      <c r="H96">
        <v>0.5</v>
      </c>
      <c r="I96" s="52">
        <f>[1]!s_dq_close("000016.SH",J96,1)</f>
        <v>2359.752</v>
      </c>
      <c r="J96">
        <v>20170331</v>
      </c>
      <c r="K96" s="52">
        <f>[1]!s_dq_close(B96,J96,1)</f>
        <v>23.98</v>
      </c>
      <c r="L96" s="15" t="str">
        <f>[1]!s_div_progress(B96,"20161231")</f>
        <v>实施</v>
      </c>
      <c r="M96" s="17" t="str">
        <f>[1]!s_div_recorddate(B96,"2016/12/31")</f>
        <v>2017-07-19</v>
      </c>
    </row>
    <row r="97" spans="1:13" x14ac:dyDescent="0.25">
      <c r="B97" s="8" t="s">
        <v>170</v>
      </c>
      <c r="C97" s="8" t="s">
        <v>152</v>
      </c>
      <c r="D97" s="11">
        <f t="shared" si="0"/>
        <v>3.1980254970424973E-4</v>
      </c>
      <c r="E97" s="11" t="s">
        <v>174</v>
      </c>
      <c r="F97">
        <v>1111</v>
      </c>
      <c r="G97">
        <v>1.1681276906323279E-3</v>
      </c>
      <c r="H97">
        <v>0.155</v>
      </c>
      <c r="I97" s="52">
        <f>[1]!s_dq_close("000016.SH",J97,1)</f>
        <v>2359.752</v>
      </c>
      <c r="J97">
        <v>20170331</v>
      </c>
      <c r="K97" s="52">
        <f>[1]!s_dq_close(B97,J97,1)</f>
        <v>13.36</v>
      </c>
      <c r="L97" s="15" t="str">
        <f>[1]!s_div_progress(B97,"20161231")</f>
        <v>实施</v>
      </c>
      <c r="M97" s="17" t="str">
        <f>[1]!s_div_recorddate(B97,"2016/12/31")</f>
        <v>2017-07-03</v>
      </c>
    </row>
    <row r="98" spans="1:13" x14ac:dyDescent="0.25">
      <c r="B98" s="8" t="s">
        <v>178</v>
      </c>
      <c r="D98">
        <f>SUM(D93:D97)</f>
        <v>1.0363143625871244E-2</v>
      </c>
    </row>
    <row r="100" spans="1:13" x14ac:dyDescent="0.25">
      <c r="A100" s="11" t="s">
        <v>155</v>
      </c>
    </row>
    <row r="101" spans="1:13" x14ac:dyDescent="0.25">
      <c r="B101" s="8" t="s">
        <v>0</v>
      </c>
      <c r="C101" s="8" t="s">
        <v>1</v>
      </c>
      <c r="D101" t="s">
        <v>161</v>
      </c>
      <c r="E101" t="s">
        <v>162</v>
      </c>
    </row>
    <row r="102" spans="1:13" x14ac:dyDescent="0.25">
      <c r="B102" s="8">
        <v>600109</v>
      </c>
      <c r="C102" s="8" t="s">
        <v>156</v>
      </c>
      <c r="D102" s="17">
        <v>6.2300000000000001E-2</v>
      </c>
      <c r="E102" s="17">
        <v>20170608</v>
      </c>
    </row>
    <row r="103" spans="1:13" x14ac:dyDescent="0.25">
      <c r="B103" s="8">
        <v>600637</v>
      </c>
      <c r="C103" s="8" t="s">
        <v>157</v>
      </c>
      <c r="D103" s="44">
        <v>0.26057000000000002</v>
      </c>
      <c r="E103" s="44">
        <v>20170727</v>
      </c>
    </row>
    <row r="104" spans="1:13" x14ac:dyDescent="0.25">
      <c r="B104" s="8">
        <v>600893</v>
      </c>
      <c r="C104" s="8" t="s">
        <v>158</v>
      </c>
    </row>
    <row r="105" spans="1:13" x14ac:dyDescent="0.25">
      <c r="B105" s="8">
        <v>601377</v>
      </c>
      <c r="C105" s="8" t="s">
        <v>159</v>
      </c>
      <c r="D105" s="17">
        <v>0.41249000000000002</v>
      </c>
      <c r="E105" s="17">
        <v>20170519</v>
      </c>
    </row>
    <row r="106" spans="1:13" x14ac:dyDescent="0.25">
      <c r="B106" s="8">
        <v>601998</v>
      </c>
      <c r="C106" s="8" t="s">
        <v>160</v>
      </c>
      <c r="D106" s="5">
        <v>0.39</v>
      </c>
      <c r="E106" s="5">
        <v>20170725</v>
      </c>
    </row>
    <row r="107" spans="1:13" x14ac:dyDescent="0.25">
      <c r="B107" t="s">
        <v>179</v>
      </c>
      <c r="D107">
        <f>SUM(D102:D106)</f>
        <v>1.1253600000000001</v>
      </c>
    </row>
    <row r="111" spans="1:13" x14ac:dyDescent="0.25">
      <c r="A111" s="8" t="s">
        <v>0</v>
      </c>
      <c r="B111" s="8" t="s">
        <v>1</v>
      </c>
      <c r="C111" t="s">
        <v>184</v>
      </c>
      <c r="E111" t="s">
        <v>185</v>
      </c>
      <c r="F111" t="s">
        <v>186</v>
      </c>
      <c r="G111" t="s">
        <v>187</v>
      </c>
    </row>
    <row r="112" spans="1:13" x14ac:dyDescent="0.25">
      <c r="A112" s="8" t="s">
        <v>167</v>
      </c>
      <c r="B112" s="8" t="s">
        <v>148</v>
      </c>
      <c r="C112" s="54">
        <f>[1]!s_share_liqa_pct(A112,"20170511")</f>
        <v>100</v>
      </c>
      <c r="D112" s="55">
        <f>C112/100</f>
        <v>1</v>
      </c>
      <c r="E112" s="54">
        <f>[1]!s_share_total(A112,"20170511",1)</f>
        <v>2954946709.0000005</v>
      </c>
      <c r="F112" s="56">
        <f>E112*D112</f>
        <v>2954946709.0000005</v>
      </c>
      <c r="G112">
        <f>F112/F125</f>
        <v>5.7529251252096134E-3</v>
      </c>
    </row>
    <row r="113" spans="1:7" x14ac:dyDescent="0.25">
      <c r="A113" s="8" t="s">
        <v>168</v>
      </c>
      <c r="B113" s="8" t="s">
        <v>149</v>
      </c>
      <c r="C113" s="54">
        <f>[1]!s_share_liqa_pct(A113,"20170511")</f>
        <v>26.490198776352887</v>
      </c>
      <c r="D113" s="55">
        <v>0.3</v>
      </c>
      <c r="E113" s="54">
        <f>[1]!s_share_total(A113,"20170511",1)</f>
        <v>12168154385</v>
      </c>
      <c r="F113" s="56">
        <f t="shared" ref="F113:F116" si="1">E113*D113</f>
        <v>3650446315.5</v>
      </c>
      <c r="G113" s="11">
        <f>F113/$F$125</f>
        <v>7.1069790405038418E-3</v>
      </c>
    </row>
    <row r="114" spans="1:7" x14ac:dyDescent="0.25">
      <c r="A114" s="8" t="s">
        <v>169</v>
      </c>
      <c r="B114" s="8" t="s">
        <v>150</v>
      </c>
      <c r="C114" s="54">
        <f>[1]!s_share_liqa_pct(A114,"20170511")</f>
        <v>10.000043310855</v>
      </c>
      <c r="D114" s="55">
        <f t="shared" ref="D114:D116" si="2">C114/100</f>
        <v>0.10000043310855</v>
      </c>
      <c r="E114" s="54">
        <f>[1]!s_share_total(A114,"20170511",1)</f>
        <v>11544450000</v>
      </c>
      <c r="F114" s="56">
        <f t="shared" si="1"/>
        <v>1154450000</v>
      </c>
      <c r="G114" s="11">
        <f t="shared" ref="G114:G116" si="3">F114/$F$125</f>
        <v>2.2475750207508181E-3</v>
      </c>
    </row>
    <row r="115" spans="1:7" x14ac:dyDescent="0.25">
      <c r="A115" s="8" t="s">
        <v>173</v>
      </c>
      <c r="B115" s="8" t="s">
        <v>151</v>
      </c>
      <c r="C115" s="54">
        <f>[1]!s_share_liqa_pct(A115,"20170511")</f>
        <v>10.000083271573583</v>
      </c>
      <c r="D115" s="55">
        <v>0.2</v>
      </c>
      <c r="E115" s="54">
        <f>[1]!s_share_total(A115,"20170511",1)</f>
        <v>6004450000</v>
      </c>
      <c r="F115" s="56">
        <f t="shared" si="1"/>
        <v>1200890000</v>
      </c>
      <c r="G115" s="11">
        <f t="shared" si="3"/>
        <v>2.3379881040057602E-3</v>
      </c>
    </row>
    <row r="116" spans="1:7" x14ac:dyDescent="0.25">
      <c r="A116" s="8" t="s">
        <v>170</v>
      </c>
      <c r="B116" s="8" t="s">
        <v>152</v>
      </c>
      <c r="C116" s="54">
        <f>[1]!s_share_liqa_pct(A116,"20170511")</f>
        <v>5.9187598381632194</v>
      </c>
      <c r="D116" s="55">
        <f t="shared" si="2"/>
        <v>5.9187598381632192E-2</v>
      </c>
      <c r="E116" s="54">
        <f>[1]!s_share_total(A116,"20170511",1)</f>
        <v>10137258757</v>
      </c>
      <c r="F116" s="56">
        <f t="shared" si="1"/>
        <v>600000000</v>
      </c>
      <c r="G116" s="11">
        <f t="shared" si="3"/>
        <v>1.1681276906323279E-3</v>
      </c>
    </row>
    <row r="119" spans="1:7" x14ac:dyDescent="0.25">
      <c r="A119" s="57" t="s">
        <v>16</v>
      </c>
      <c r="B119" s="57" t="s">
        <v>17</v>
      </c>
      <c r="C119" s="54">
        <f>[1]!s_share_liqa_pct(A119,"20170511")</f>
        <v>81.796473917279002</v>
      </c>
      <c r="D119" s="55">
        <v>1</v>
      </c>
      <c r="E119" s="54">
        <f>[1]!s_share_total(A119,"20170511",1)</f>
        <v>25219845601</v>
      </c>
      <c r="F119" s="56">
        <f>E119*D119</f>
        <v>25219845601</v>
      </c>
    </row>
    <row r="125" spans="1:7" x14ac:dyDescent="0.25">
      <c r="A125" s="57" t="s">
        <v>16</v>
      </c>
      <c r="B125" s="57" t="s">
        <v>17</v>
      </c>
      <c r="C125" s="58">
        <v>4.9050000000000002</v>
      </c>
      <c r="F125">
        <f>F119/4.91*100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4" t="s">
        <v>137</v>
      </c>
      <c r="B21" s="14" t="s">
        <v>138</v>
      </c>
      <c r="C21" s="14">
        <v>20170607</v>
      </c>
      <c r="D21" s="14">
        <v>20170608</v>
      </c>
      <c r="E21" s="14">
        <v>0.05</v>
      </c>
      <c r="F21" s="14">
        <v>6.2300000000000001E-2</v>
      </c>
      <c r="G21" s="14" t="s">
        <v>126</v>
      </c>
      <c r="H21" s="14"/>
      <c r="I21" s="14" t="s">
        <v>132</v>
      </c>
      <c r="J21" s="14">
        <v>0</v>
      </c>
      <c r="K21" s="14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0.2</v>
      </c>
      <c r="F29" s="14">
        <v>1.0052000000000001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14.648454999999997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14.216389999999999</v>
      </c>
    </row>
    <row r="86" spans="1:2" x14ac:dyDescent="0.25">
      <c r="A86" s="12" t="s">
        <v>118</v>
      </c>
      <c r="B86" s="11">
        <v>61.603461999999986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29" t="s">
        <v>72</v>
      </c>
      <c r="B14" s="14" t="s">
        <v>73</v>
      </c>
      <c r="C14" s="14">
        <v>20170518</v>
      </c>
      <c r="D14" s="14">
        <v>20170519</v>
      </c>
      <c r="E14" s="14">
        <v>0.15</v>
      </c>
      <c r="F14" s="14">
        <v>0.41249000000000002</v>
      </c>
      <c r="G14" s="14" t="s">
        <v>126</v>
      </c>
      <c r="H14" s="14"/>
      <c r="I14" s="33" t="s">
        <v>132</v>
      </c>
      <c r="J14" s="34">
        <v>0</v>
      </c>
      <c r="K14" s="34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16.356490000000001</v>
      </c>
    </row>
    <row r="86" spans="1:2" x14ac:dyDescent="0.25">
      <c r="A86" s="12" t="s">
        <v>118</v>
      </c>
      <c r="B86" s="11">
        <v>63.74356199999999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0" workbookViewId="0">
      <selection activeCell="D22" sqref="D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134</v>
      </c>
      <c r="J11" s="17">
        <v>0</v>
      </c>
      <c r="K11" s="17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1" t="s">
        <v>72</v>
      </c>
      <c r="B14" s="11" t="s">
        <v>73</v>
      </c>
      <c r="C14" s="11">
        <v>20170518</v>
      </c>
      <c r="D14" s="11">
        <v>20170519</v>
      </c>
      <c r="E14" s="11">
        <v>4.9599999999999998E-2</v>
      </c>
      <c r="F14" s="11">
        <v>0.11840000000000001</v>
      </c>
      <c r="G14" s="11" t="s">
        <v>9</v>
      </c>
      <c r="I14" s="7">
        <v>0</v>
      </c>
      <c r="J14" s="8">
        <v>0</v>
      </c>
      <c r="K14" s="8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3.9130999999999996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4.9677999999999995</v>
      </c>
    </row>
    <row r="85" spans="1:2" x14ac:dyDescent="0.25">
      <c r="A85" s="12" t="s">
        <v>117</v>
      </c>
      <c r="B85" s="11">
        <v>16.0624</v>
      </c>
    </row>
    <row r="86" spans="1:2" x14ac:dyDescent="0.25">
      <c r="A86" s="12" t="s">
        <v>118</v>
      </c>
      <c r="B86" s="11">
        <v>63.449471999999993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12"/>
  <sheetViews>
    <sheetView topLeftCell="A277" workbookViewId="0">
      <selection sqref="A1:F312"/>
    </sheetView>
  </sheetViews>
  <sheetFormatPr defaultRowHeight="14.4" x14ac:dyDescent="0.25"/>
  <cols>
    <col min="1" max="1" width="16.33203125" customWidth="1"/>
    <col min="2" max="2" width="12.88671875" customWidth="1"/>
    <col min="5" max="5" width="15.21875" customWidth="1"/>
  </cols>
  <sheetData>
    <row r="4" spans="1:6" x14ac:dyDescent="0.25">
      <c r="A4" s="61" t="s">
        <v>199</v>
      </c>
      <c r="B4" s="62" t="s">
        <v>200</v>
      </c>
      <c r="C4" s="61"/>
      <c r="D4" s="61" t="s">
        <v>714</v>
      </c>
      <c r="E4" s="61" t="s">
        <v>715</v>
      </c>
      <c r="F4" s="61"/>
    </row>
    <row r="5" spans="1:6" x14ac:dyDescent="0.25">
      <c r="A5" s="61" t="s">
        <v>201</v>
      </c>
      <c r="B5" s="62">
        <v>20170617</v>
      </c>
      <c r="C5" s="61"/>
      <c r="D5" s="61"/>
      <c r="E5" s="61"/>
      <c r="F5" s="61"/>
    </row>
    <row r="6" spans="1:6" x14ac:dyDescent="0.25">
      <c r="A6" s="61" t="s">
        <v>202</v>
      </c>
      <c r="B6" s="62" t="s">
        <v>203</v>
      </c>
      <c r="C6" s="61"/>
      <c r="D6" s="61"/>
      <c r="E6" s="61"/>
      <c r="F6" s="61"/>
    </row>
    <row r="7" spans="1:6" ht="13.5" x14ac:dyDescent="0.15">
      <c r="A7" s="61"/>
      <c r="B7" s="62"/>
      <c r="C7" s="61"/>
      <c r="D7" s="61"/>
      <c r="E7" s="61"/>
      <c r="F7" s="61"/>
    </row>
    <row r="8" spans="1:6" x14ac:dyDescent="0.25">
      <c r="A8" s="61" t="s">
        <v>201</v>
      </c>
      <c r="B8" s="61" t="s">
        <v>202</v>
      </c>
      <c r="C8" s="61" t="s">
        <v>204</v>
      </c>
      <c r="D8" s="61" t="s">
        <v>205</v>
      </c>
      <c r="E8" s="61" t="s">
        <v>716</v>
      </c>
      <c r="F8" s="61" t="s">
        <v>717</v>
      </c>
    </row>
    <row r="9" spans="1:6" x14ac:dyDescent="0.25">
      <c r="A9" s="64">
        <v>42902</v>
      </c>
      <c r="B9" s="63" t="s">
        <v>236</v>
      </c>
      <c r="C9" s="63" t="s">
        <v>237</v>
      </c>
      <c r="D9" s="65">
        <v>0.121</v>
      </c>
      <c r="E9" s="66">
        <v>0</v>
      </c>
      <c r="F9" s="66">
        <v>0</v>
      </c>
    </row>
    <row r="10" spans="1:6" x14ac:dyDescent="0.25">
      <c r="A10" s="64">
        <v>42902</v>
      </c>
      <c r="B10" s="63" t="s">
        <v>242</v>
      </c>
      <c r="C10" s="63" t="s">
        <v>243</v>
      </c>
      <c r="D10" s="65">
        <v>0.18410000000000001</v>
      </c>
      <c r="E10" s="66">
        <v>0</v>
      </c>
      <c r="F10" s="66">
        <v>0</v>
      </c>
    </row>
    <row r="11" spans="1:6" x14ac:dyDescent="0.25">
      <c r="A11" s="64">
        <v>42902</v>
      </c>
      <c r="B11" s="63" t="s">
        <v>260</v>
      </c>
      <c r="C11" s="63" t="s">
        <v>261</v>
      </c>
      <c r="D11" s="65">
        <v>0.17130000000000001</v>
      </c>
      <c r="E11" s="66">
        <v>0</v>
      </c>
      <c r="F11" s="66">
        <v>0</v>
      </c>
    </row>
    <row r="12" spans="1:6" x14ac:dyDescent="0.25">
      <c r="A12" s="64">
        <v>42902</v>
      </c>
      <c r="B12" s="63" t="s">
        <v>304</v>
      </c>
      <c r="C12" s="63" t="s">
        <v>305</v>
      </c>
      <c r="D12" s="65"/>
      <c r="E12" s="66">
        <v>0</v>
      </c>
      <c r="F12" s="66">
        <v>0</v>
      </c>
    </row>
    <row r="13" spans="1:6" x14ac:dyDescent="0.25">
      <c r="A13" s="64">
        <v>42902</v>
      </c>
      <c r="B13" s="63" t="s">
        <v>400</v>
      </c>
      <c r="C13" s="63" t="s">
        <v>401</v>
      </c>
      <c r="D13" s="65">
        <v>0.27560000000000001</v>
      </c>
      <c r="E13" s="66">
        <v>0</v>
      </c>
      <c r="F13" s="66">
        <v>0</v>
      </c>
    </row>
    <row r="14" spans="1:6" x14ac:dyDescent="0.25">
      <c r="A14" s="64">
        <v>42902</v>
      </c>
      <c r="B14" s="63" t="s">
        <v>402</v>
      </c>
      <c r="C14" s="63" t="s">
        <v>403</v>
      </c>
      <c r="D14" s="65"/>
      <c r="E14" s="66">
        <v>0</v>
      </c>
      <c r="F14" s="66">
        <v>0</v>
      </c>
    </row>
    <row r="15" spans="1:6" x14ac:dyDescent="0.25">
      <c r="A15" s="64">
        <v>42902</v>
      </c>
      <c r="B15" s="63" t="s">
        <v>414</v>
      </c>
      <c r="C15" s="63" t="s">
        <v>415</v>
      </c>
      <c r="D15" s="65"/>
      <c r="E15" s="66">
        <v>0</v>
      </c>
      <c r="F15" s="66">
        <v>0</v>
      </c>
    </row>
    <row r="16" spans="1:6" x14ac:dyDescent="0.25">
      <c r="A16" s="64">
        <v>42902</v>
      </c>
      <c r="B16" s="63" t="s">
        <v>452</v>
      </c>
      <c r="C16" s="63" t="s">
        <v>453</v>
      </c>
      <c r="D16" s="65">
        <v>0.30199999999999999</v>
      </c>
      <c r="E16" s="66">
        <v>0</v>
      </c>
      <c r="F16" s="66">
        <v>0</v>
      </c>
    </row>
    <row r="17" spans="1:6" x14ac:dyDescent="0.25">
      <c r="A17" s="64">
        <v>42902</v>
      </c>
      <c r="B17" s="63" t="s">
        <v>480</v>
      </c>
      <c r="C17" s="63" t="s">
        <v>481</v>
      </c>
      <c r="D17" s="65">
        <v>0.1187</v>
      </c>
      <c r="E17" s="66">
        <v>0</v>
      </c>
      <c r="F17" s="66">
        <v>0</v>
      </c>
    </row>
    <row r="18" spans="1:6" x14ac:dyDescent="0.25">
      <c r="A18" s="64">
        <v>42902</v>
      </c>
      <c r="B18" s="63" t="s">
        <v>486</v>
      </c>
      <c r="C18" s="63" t="s">
        <v>487</v>
      </c>
      <c r="D18" s="65">
        <v>0.2082</v>
      </c>
      <c r="E18" s="66">
        <v>0</v>
      </c>
      <c r="F18" s="66">
        <v>0</v>
      </c>
    </row>
    <row r="19" spans="1:6" x14ac:dyDescent="0.25">
      <c r="A19" s="64">
        <v>42902</v>
      </c>
      <c r="B19" s="63" t="s">
        <v>494</v>
      </c>
      <c r="C19" s="63" t="s">
        <v>495</v>
      </c>
      <c r="D19" s="65">
        <v>0.1782</v>
      </c>
      <c r="E19" s="66">
        <v>0</v>
      </c>
      <c r="F19" s="66">
        <v>0</v>
      </c>
    </row>
    <row r="20" spans="1:6" x14ac:dyDescent="0.25">
      <c r="A20" s="64">
        <v>42902</v>
      </c>
      <c r="B20" s="63" t="s">
        <v>520</v>
      </c>
      <c r="C20" s="63" t="s">
        <v>521</v>
      </c>
      <c r="D20" s="65">
        <v>0.1643</v>
      </c>
      <c r="E20" s="66">
        <v>0</v>
      </c>
      <c r="F20" s="66">
        <v>0</v>
      </c>
    </row>
    <row r="21" spans="1:6" x14ac:dyDescent="0.25">
      <c r="A21" s="64">
        <v>42902</v>
      </c>
      <c r="B21" s="63" t="s">
        <v>548</v>
      </c>
      <c r="C21" s="63" t="s">
        <v>549</v>
      </c>
      <c r="D21" s="65">
        <v>0.1719</v>
      </c>
      <c r="E21" s="66">
        <v>0</v>
      </c>
      <c r="F21" s="66">
        <v>0</v>
      </c>
    </row>
    <row r="22" spans="1:6" x14ac:dyDescent="0.25">
      <c r="A22" s="64">
        <v>42902</v>
      </c>
      <c r="B22" s="63" t="s">
        <v>568</v>
      </c>
      <c r="C22" s="63" t="s">
        <v>569</v>
      </c>
      <c r="D22" s="65">
        <v>0.12970000000000001</v>
      </c>
      <c r="E22" s="66">
        <v>0</v>
      </c>
      <c r="F22" s="66">
        <v>0</v>
      </c>
    </row>
    <row r="23" spans="1:6" x14ac:dyDescent="0.25">
      <c r="A23" s="64">
        <v>42902</v>
      </c>
      <c r="B23" s="63" t="s">
        <v>594</v>
      </c>
      <c r="C23" s="63" t="s">
        <v>595</v>
      </c>
      <c r="D23" s="65">
        <v>0.21460000000000001</v>
      </c>
      <c r="E23" s="66">
        <v>0</v>
      </c>
      <c r="F23" s="66">
        <v>0</v>
      </c>
    </row>
    <row r="24" spans="1:6" x14ac:dyDescent="0.25">
      <c r="A24" s="64">
        <v>42902</v>
      </c>
      <c r="B24" s="63" t="s">
        <v>606</v>
      </c>
      <c r="C24" s="63" t="s">
        <v>607</v>
      </c>
      <c r="D24" s="65">
        <v>0.1285</v>
      </c>
      <c r="E24" s="66">
        <v>0</v>
      </c>
      <c r="F24" s="66">
        <v>0</v>
      </c>
    </row>
    <row r="25" spans="1:6" x14ac:dyDescent="0.25">
      <c r="A25" s="64">
        <v>42902</v>
      </c>
      <c r="B25" s="63" t="s">
        <v>608</v>
      </c>
      <c r="C25" s="63" t="s">
        <v>609</v>
      </c>
      <c r="D25" s="65">
        <v>6.5100000000000005E-2</v>
      </c>
      <c r="E25" s="66">
        <v>0</v>
      </c>
      <c r="F25" s="66">
        <v>0</v>
      </c>
    </row>
    <row r="26" spans="1:6" x14ac:dyDescent="0.25">
      <c r="A26" s="64">
        <v>42902</v>
      </c>
      <c r="B26" s="63" t="s">
        <v>617</v>
      </c>
      <c r="C26" s="63" t="s">
        <v>618</v>
      </c>
      <c r="D26" s="65"/>
      <c r="E26" s="66">
        <v>0</v>
      </c>
      <c r="F26" s="66">
        <v>0</v>
      </c>
    </row>
    <row r="27" spans="1:6" x14ac:dyDescent="0.25">
      <c r="A27" s="64">
        <v>42902</v>
      </c>
      <c r="B27" s="63" t="s">
        <v>625</v>
      </c>
      <c r="C27" s="63" t="s">
        <v>626</v>
      </c>
      <c r="D27" s="65"/>
      <c r="E27" s="66">
        <v>0</v>
      </c>
      <c r="F27" s="66">
        <v>0</v>
      </c>
    </row>
    <row r="28" spans="1:6" x14ac:dyDescent="0.25">
      <c r="A28" s="64">
        <v>42902</v>
      </c>
      <c r="B28" s="63" t="s">
        <v>639</v>
      </c>
      <c r="C28" s="63" t="s">
        <v>640</v>
      </c>
      <c r="D28" s="65">
        <v>6.2300000000000001E-2</v>
      </c>
      <c r="E28" s="66">
        <v>0</v>
      </c>
      <c r="F28" s="66">
        <v>0</v>
      </c>
    </row>
    <row r="29" spans="1:6" x14ac:dyDescent="0.25">
      <c r="A29" s="64">
        <v>42902</v>
      </c>
      <c r="B29" s="63" t="s">
        <v>645</v>
      </c>
      <c r="C29" s="63" t="s">
        <v>646</v>
      </c>
      <c r="D29" s="65"/>
      <c r="E29" s="66">
        <v>0</v>
      </c>
      <c r="F29" s="66">
        <v>0</v>
      </c>
    </row>
    <row r="30" spans="1:6" x14ac:dyDescent="0.25">
      <c r="A30" s="64">
        <v>42902</v>
      </c>
      <c r="B30" s="63" t="s">
        <v>649</v>
      </c>
      <c r="C30" s="63" t="s">
        <v>650</v>
      </c>
      <c r="D30" s="65">
        <v>0.1235</v>
      </c>
      <c r="E30" s="66">
        <v>0</v>
      </c>
      <c r="F30" s="66">
        <v>0</v>
      </c>
    </row>
    <row r="31" spans="1:6" x14ac:dyDescent="0.25">
      <c r="A31" s="64">
        <v>42902</v>
      </c>
      <c r="B31" s="63" t="s">
        <v>651</v>
      </c>
      <c r="C31" s="63" t="s">
        <v>652</v>
      </c>
      <c r="D31" s="65"/>
      <c r="E31" s="66">
        <v>0</v>
      </c>
      <c r="F31" s="66">
        <v>0</v>
      </c>
    </row>
    <row r="32" spans="1:6" x14ac:dyDescent="0.25">
      <c r="A32" s="64">
        <v>42902</v>
      </c>
      <c r="B32" s="63" t="s">
        <v>659</v>
      </c>
      <c r="C32" s="63" t="s">
        <v>660</v>
      </c>
      <c r="D32" s="65">
        <v>0.28910000000000002</v>
      </c>
      <c r="E32" s="66">
        <v>0</v>
      </c>
      <c r="F32" s="66">
        <v>0</v>
      </c>
    </row>
    <row r="33" spans="1:6" x14ac:dyDescent="0.25">
      <c r="A33" s="64">
        <v>42902</v>
      </c>
      <c r="B33" s="63" t="s">
        <v>665</v>
      </c>
      <c r="C33" s="63" t="s">
        <v>666</v>
      </c>
      <c r="D33" s="65">
        <v>6.2399999999999997E-2</v>
      </c>
      <c r="E33" s="66">
        <v>0</v>
      </c>
      <c r="F33" s="66">
        <v>0</v>
      </c>
    </row>
    <row r="34" spans="1:6" x14ac:dyDescent="0.25">
      <c r="A34" s="64">
        <v>42902</v>
      </c>
      <c r="B34" s="63" t="s">
        <v>675</v>
      </c>
      <c r="C34" s="63" t="s">
        <v>676</v>
      </c>
      <c r="D34" s="65">
        <v>0.21590000000000001</v>
      </c>
      <c r="E34" s="66">
        <v>0</v>
      </c>
      <c r="F34" s="66">
        <v>0</v>
      </c>
    </row>
    <row r="35" spans="1:6" x14ac:dyDescent="0.25">
      <c r="A35" s="64">
        <v>42902</v>
      </c>
      <c r="B35" s="63" t="s">
        <v>677</v>
      </c>
      <c r="C35" s="63" t="s">
        <v>678</v>
      </c>
      <c r="D35" s="65">
        <v>0.11210000000000001</v>
      </c>
      <c r="E35" s="66">
        <v>0</v>
      </c>
      <c r="F35" s="66">
        <v>0</v>
      </c>
    </row>
    <row r="36" spans="1:6" x14ac:dyDescent="0.25">
      <c r="A36" s="64">
        <v>42902</v>
      </c>
      <c r="B36" s="63" t="s">
        <v>683</v>
      </c>
      <c r="C36" s="63" t="s">
        <v>684</v>
      </c>
      <c r="D36" s="65"/>
      <c r="E36" s="66">
        <v>0</v>
      </c>
      <c r="F36" s="66">
        <v>0</v>
      </c>
    </row>
    <row r="37" spans="1:6" x14ac:dyDescent="0.25">
      <c r="A37" s="64">
        <v>42902</v>
      </c>
      <c r="B37" s="63" t="s">
        <v>689</v>
      </c>
      <c r="C37" s="63" t="s">
        <v>690</v>
      </c>
      <c r="D37" s="65">
        <v>0.20979999999999999</v>
      </c>
      <c r="E37" s="66">
        <v>0</v>
      </c>
      <c r="F37" s="66">
        <v>0</v>
      </c>
    </row>
    <row r="38" spans="1:6" x14ac:dyDescent="0.25">
      <c r="A38" s="64">
        <v>42902</v>
      </c>
      <c r="B38" s="63" t="s">
        <v>695</v>
      </c>
      <c r="C38" s="63" t="s">
        <v>696</v>
      </c>
      <c r="D38" s="65">
        <v>6.6000000000000003E-2</v>
      </c>
      <c r="E38" s="66">
        <v>0</v>
      </c>
      <c r="F38" s="66">
        <v>0</v>
      </c>
    </row>
    <row r="39" spans="1:6" x14ac:dyDescent="0.25">
      <c r="A39" s="64">
        <v>42902</v>
      </c>
      <c r="B39" s="63" t="s">
        <v>697</v>
      </c>
      <c r="C39" s="63" t="s">
        <v>698</v>
      </c>
      <c r="D39" s="65"/>
      <c r="E39" s="66">
        <v>0</v>
      </c>
      <c r="F39" s="66">
        <v>0</v>
      </c>
    </row>
    <row r="40" spans="1:6" x14ac:dyDescent="0.25">
      <c r="A40" s="64">
        <v>42902</v>
      </c>
      <c r="B40" s="63" t="s">
        <v>699</v>
      </c>
      <c r="C40" s="63" t="s">
        <v>700</v>
      </c>
      <c r="D40" s="65">
        <v>0.58560000000000001</v>
      </c>
      <c r="E40" s="66">
        <v>0</v>
      </c>
      <c r="F40" s="66">
        <v>0</v>
      </c>
    </row>
    <row r="41" spans="1:6" x14ac:dyDescent="0.25">
      <c r="A41" s="64">
        <v>42902</v>
      </c>
      <c r="B41" s="63" t="s">
        <v>707</v>
      </c>
      <c r="C41" s="63" t="s">
        <v>708</v>
      </c>
      <c r="D41" s="65"/>
      <c r="E41" s="66">
        <v>0</v>
      </c>
      <c r="F41" s="66">
        <v>0</v>
      </c>
    </row>
    <row r="42" spans="1:6" x14ac:dyDescent="0.25">
      <c r="A42" s="64">
        <v>42902</v>
      </c>
      <c r="B42" s="63" t="s">
        <v>344</v>
      </c>
      <c r="C42" s="63" t="s">
        <v>345</v>
      </c>
      <c r="D42" s="65">
        <v>9.7199999999999995E-2</v>
      </c>
      <c r="E42" s="66" t="s">
        <v>718</v>
      </c>
      <c r="F42" s="66">
        <v>0</v>
      </c>
    </row>
    <row r="43" spans="1:6" x14ac:dyDescent="0.25">
      <c r="A43" s="64">
        <v>42902</v>
      </c>
      <c r="B43" s="63" t="s">
        <v>422</v>
      </c>
      <c r="C43" s="63" t="s">
        <v>423</v>
      </c>
      <c r="D43" s="65">
        <v>0.20419999999999999</v>
      </c>
      <c r="E43" s="66" t="s">
        <v>719</v>
      </c>
      <c r="F43" s="66">
        <v>0</v>
      </c>
    </row>
    <row r="44" spans="1:6" x14ac:dyDescent="0.25">
      <c r="A44" s="64">
        <v>42902</v>
      </c>
      <c r="B44" s="63" t="s">
        <v>246</v>
      </c>
      <c r="C44" s="63" t="s">
        <v>247</v>
      </c>
      <c r="D44" s="65">
        <v>0.18490000000000001</v>
      </c>
      <c r="E44" s="66" t="s">
        <v>720</v>
      </c>
      <c r="F44" s="66">
        <v>0</v>
      </c>
    </row>
    <row r="45" spans="1:6" x14ac:dyDescent="0.25">
      <c r="A45" s="64">
        <v>42902</v>
      </c>
      <c r="B45" s="63" t="s">
        <v>508</v>
      </c>
      <c r="C45" s="63" t="s">
        <v>509</v>
      </c>
      <c r="D45" s="65"/>
      <c r="E45" s="66" t="s">
        <v>721</v>
      </c>
      <c r="F45" s="66">
        <v>0</v>
      </c>
    </row>
    <row r="46" spans="1:6" x14ac:dyDescent="0.25">
      <c r="A46" s="64">
        <v>42902</v>
      </c>
      <c r="B46" s="63" t="s">
        <v>434</v>
      </c>
      <c r="C46" s="63" t="s">
        <v>435</v>
      </c>
      <c r="D46" s="65">
        <v>0.37469999999999998</v>
      </c>
      <c r="E46" s="66" t="s">
        <v>722</v>
      </c>
      <c r="F46" s="66">
        <v>0</v>
      </c>
    </row>
    <row r="47" spans="1:6" x14ac:dyDescent="0.25">
      <c r="A47" s="64">
        <v>42902</v>
      </c>
      <c r="B47" s="63" t="s">
        <v>667</v>
      </c>
      <c r="C47" s="63" t="s">
        <v>668</v>
      </c>
      <c r="D47" s="65">
        <v>0.27560000000000001</v>
      </c>
      <c r="E47" s="66" t="s">
        <v>723</v>
      </c>
      <c r="F47" s="66">
        <v>0</v>
      </c>
    </row>
    <row r="48" spans="1:6" x14ac:dyDescent="0.25">
      <c r="A48" s="64">
        <v>42902</v>
      </c>
      <c r="B48" s="63" t="s">
        <v>388</v>
      </c>
      <c r="C48" s="63" t="s">
        <v>389</v>
      </c>
      <c r="D48" s="65">
        <v>0.1124</v>
      </c>
      <c r="E48" s="66" t="s">
        <v>724</v>
      </c>
      <c r="F48" s="66">
        <v>0</v>
      </c>
    </row>
    <row r="49" spans="1:6" x14ac:dyDescent="0.25">
      <c r="A49" s="64">
        <v>42902</v>
      </c>
      <c r="B49" s="63" t="s">
        <v>88</v>
      </c>
      <c r="C49" s="63" t="s">
        <v>89</v>
      </c>
      <c r="D49" s="65">
        <v>0.30620000000000003</v>
      </c>
      <c r="E49" s="66" t="s">
        <v>725</v>
      </c>
      <c r="F49" s="66">
        <v>0</v>
      </c>
    </row>
    <row r="50" spans="1:6" x14ac:dyDescent="0.25">
      <c r="A50" s="64">
        <v>42902</v>
      </c>
      <c r="B50" s="63" t="s">
        <v>72</v>
      </c>
      <c r="C50" s="63" t="s">
        <v>73</v>
      </c>
      <c r="D50" s="65">
        <v>0.35770000000000002</v>
      </c>
      <c r="E50" s="66" t="s">
        <v>726</v>
      </c>
      <c r="F50" s="66">
        <v>0</v>
      </c>
    </row>
    <row r="51" spans="1:6" x14ac:dyDescent="0.25">
      <c r="A51" s="64">
        <v>42902</v>
      </c>
      <c r="B51" s="63" t="s">
        <v>438</v>
      </c>
      <c r="C51" s="63" t="s">
        <v>439</v>
      </c>
      <c r="D51" s="65">
        <v>7.6799999999999993E-2</v>
      </c>
      <c r="E51" s="66" t="s">
        <v>727</v>
      </c>
      <c r="F51" s="66">
        <v>0</v>
      </c>
    </row>
    <row r="52" spans="1:6" x14ac:dyDescent="0.25">
      <c r="A52" s="64">
        <v>42902</v>
      </c>
      <c r="B52" s="63" t="s">
        <v>544</v>
      </c>
      <c r="C52" s="63" t="s">
        <v>545</v>
      </c>
      <c r="D52" s="65">
        <v>8.4199999999999997E-2</v>
      </c>
      <c r="E52" s="66" t="s">
        <v>727</v>
      </c>
      <c r="F52" s="66">
        <v>0</v>
      </c>
    </row>
    <row r="53" spans="1:6" x14ac:dyDescent="0.25">
      <c r="A53" s="64">
        <v>42902</v>
      </c>
      <c r="B53" s="63" t="s">
        <v>528</v>
      </c>
      <c r="C53" s="63" t="s">
        <v>529</v>
      </c>
      <c r="D53" s="65">
        <v>0.15740000000000001</v>
      </c>
      <c r="E53" s="66" t="s">
        <v>728</v>
      </c>
      <c r="F53" s="66">
        <v>0</v>
      </c>
    </row>
    <row r="54" spans="1:6" x14ac:dyDescent="0.25">
      <c r="A54" s="64">
        <v>42902</v>
      </c>
      <c r="B54" s="63" t="s">
        <v>264</v>
      </c>
      <c r="C54" s="63" t="s">
        <v>265</v>
      </c>
      <c r="D54" s="65">
        <v>9.4100000000000003E-2</v>
      </c>
      <c r="E54" s="66" t="s">
        <v>729</v>
      </c>
      <c r="F54" s="66">
        <v>0</v>
      </c>
    </row>
    <row r="55" spans="1:6" x14ac:dyDescent="0.25">
      <c r="A55" s="64">
        <v>42902</v>
      </c>
      <c r="B55" s="63" t="s">
        <v>340</v>
      </c>
      <c r="C55" s="63" t="s">
        <v>341</v>
      </c>
      <c r="D55" s="65">
        <v>9.4799999999999995E-2</v>
      </c>
      <c r="E55" s="66" t="s">
        <v>729</v>
      </c>
      <c r="F55" s="66">
        <v>0</v>
      </c>
    </row>
    <row r="56" spans="1:6" x14ac:dyDescent="0.25">
      <c r="A56" s="64">
        <v>42902</v>
      </c>
      <c r="B56" s="63" t="s">
        <v>32</v>
      </c>
      <c r="C56" s="63" t="s">
        <v>33</v>
      </c>
      <c r="D56" s="65">
        <v>0.65790000000000004</v>
      </c>
      <c r="E56" s="66" t="s">
        <v>730</v>
      </c>
      <c r="F56" s="66">
        <v>0</v>
      </c>
    </row>
    <row r="57" spans="1:6" x14ac:dyDescent="0.25">
      <c r="A57" s="64">
        <v>42902</v>
      </c>
      <c r="B57" s="63" t="s">
        <v>490</v>
      </c>
      <c r="C57" s="63" t="s">
        <v>491</v>
      </c>
      <c r="D57" s="65">
        <v>0.15279999999999999</v>
      </c>
      <c r="E57" s="66" t="s">
        <v>731</v>
      </c>
      <c r="F57" s="66">
        <v>0</v>
      </c>
    </row>
    <row r="58" spans="1:6" x14ac:dyDescent="0.25">
      <c r="A58" s="64">
        <v>42902</v>
      </c>
      <c r="B58" s="63" t="s">
        <v>556</v>
      </c>
      <c r="C58" s="63" t="s">
        <v>557</v>
      </c>
      <c r="D58" s="65">
        <v>8.6400000000000005E-2</v>
      </c>
      <c r="E58" s="66" t="s">
        <v>732</v>
      </c>
      <c r="F58" s="66">
        <v>0</v>
      </c>
    </row>
    <row r="59" spans="1:6" x14ac:dyDescent="0.25">
      <c r="A59" s="64">
        <v>42902</v>
      </c>
      <c r="B59" s="63" t="s">
        <v>627</v>
      </c>
      <c r="C59" s="63" t="s">
        <v>628</v>
      </c>
      <c r="D59" s="65">
        <v>0.41599999999999998</v>
      </c>
      <c r="E59" s="66" t="s">
        <v>732</v>
      </c>
      <c r="F59" s="66">
        <v>0</v>
      </c>
    </row>
    <row r="60" spans="1:6" x14ac:dyDescent="0.25">
      <c r="A60" s="64">
        <v>42902</v>
      </c>
      <c r="B60" s="63" t="s">
        <v>288</v>
      </c>
      <c r="C60" s="63" t="s">
        <v>289</v>
      </c>
      <c r="D60" s="65">
        <v>0.2114</v>
      </c>
      <c r="E60" s="66" t="s">
        <v>733</v>
      </c>
      <c r="F60" s="66">
        <v>0</v>
      </c>
    </row>
    <row r="61" spans="1:6" x14ac:dyDescent="0.25">
      <c r="A61" s="64">
        <v>42902</v>
      </c>
      <c r="B61" s="63" t="s">
        <v>390</v>
      </c>
      <c r="C61" s="63" t="s">
        <v>391</v>
      </c>
      <c r="D61" s="65">
        <v>0.24149999999999999</v>
      </c>
      <c r="E61" s="66" t="s">
        <v>734</v>
      </c>
      <c r="F61" s="66">
        <v>0</v>
      </c>
    </row>
    <row r="62" spans="1:6" x14ac:dyDescent="0.25">
      <c r="A62" s="64">
        <v>42902</v>
      </c>
      <c r="B62" s="63" t="s">
        <v>244</v>
      </c>
      <c r="C62" s="63" t="s">
        <v>245</v>
      </c>
      <c r="D62" s="65">
        <v>0.4859</v>
      </c>
      <c r="E62" s="66" t="s">
        <v>735</v>
      </c>
      <c r="F62" s="66">
        <v>0</v>
      </c>
    </row>
    <row r="63" spans="1:6" x14ac:dyDescent="0.25">
      <c r="A63" s="64">
        <v>42902</v>
      </c>
      <c r="B63" s="63" t="s">
        <v>306</v>
      </c>
      <c r="C63" s="63" t="s">
        <v>307</v>
      </c>
      <c r="D63" s="65"/>
      <c r="E63" s="66" t="s">
        <v>735</v>
      </c>
      <c r="F63" s="66">
        <v>0</v>
      </c>
    </row>
    <row r="64" spans="1:6" x14ac:dyDescent="0.25">
      <c r="A64" s="64">
        <v>42902</v>
      </c>
      <c r="B64" s="63" t="s">
        <v>206</v>
      </c>
      <c r="C64" s="63" t="s">
        <v>207</v>
      </c>
      <c r="D64" s="65">
        <v>0.81040000000000001</v>
      </c>
      <c r="E64" s="66" t="s">
        <v>736</v>
      </c>
      <c r="F64" s="66">
        <v>0</v>
      </c>
    </row>
    <row r="65" spans="1:6" x14ac:dyDescent="0.25">
      <c r="A65" s="64">
        <v>42902</v>
      </c>
      <c r="B65" s="63" t="s">
        <v>442</v>
      </c>
      <c r="C65" s="63" t="s">
        <v>443</v>
      </c>
      <c r="D65" s="65">
        <v>0.1162</v>
      </c>
      <c r="E65" s="66" t="s">
        <v>736</v>
      </c>
      <c r="F65" s="66">
        <v>0</v>
      </c>
    </row>
    <row r="66" spans="1:6" x14ac:dyDescent="0.25">
      <c r="A66" s="64">
        <v>42902</v>
      </c>
      <c r="B66" s="63" t="s">
        <v>590</v>
      </c>
      <c r="C66" s="63" t="s">
        <v>591</v>
      </c>
      <c r="D66" s="65">
        <v>0.13880000000000001</v>
      </c>
      <c r="E66" s="66" t="s">
        <v>736</v>
      </c>
      <c r="F66" s="66">
        <v>0</v>
      </c>
    </row>
    <row r="67" spans="1:6" x14ac:dyDescent="0.25">
      <c r="A67" s="64">
        <v>42902</v>
      </c>
      <c r="B67" s="63" t="s">
        <v>492</v>
      </c>
      <c r="C67" s="63" t="s">
        <v>493</v>
      </c>
      <c r="D67" s="65">
        <v>0.1983</v>
      </c>
      <c r="E67" s="66" t="s">
        <v>737</v>
      </c>
      <c r="F67" s="66">
        <v>0</v>
      </c>
    </row>
    <row r="68" spans="1:6" x14ac:dyDescent="0.25">
      <c r="A68" s="64">
        <v>42902</v>
      </c>
      <c r="B68" s="63" t="s">
        <v>46</v>
      </c>
      <c r="C68" s="63" t="s">
        <v>47</v>
      </c>
      <c r="D68" s="65">
        <v>0.44319999999999998</v>
      </c>
      <c r="E68" s="66" t="s">
        <v>737</v>
      </c>
      <c r="F68" s="66">
        <v>0</v>
      </c>
    </row>
    <row r="69" spans="1:6" x14ac:dyDescent="0.25">
      <c r="A69" s="64">
        <v>42902</v>
      </c>
      <c r="B69" s="63" t="s">
        <v>48</v>
      </c>
      <c r="C69" s="63" t="s">
        <v>49</v>
      </c>
      <c r="D69" s="65">
        <v>0.40300000000000002</v>
      </c>
      <c r="E69" s="66" t="s">
        <v>737</v>
      </c>
      <c r="F69" s="66">
        <v>0</v>
      </c>
    </row>
    <row r="70" spans="1:6" x14ac:dyDescent="0.25">
      <c r="A70" s="64">
        <v>42902</v>
      </c>
      <c r="B70" s="63" t="s">
        <v>378</v>
      </c>
      <c r="C70" s="63" t="s">
        <v>379</v>
      </c>
      <c r="D70" s="65">
        <v>0.13489999999999999</v>
      </c>
      <c r="E70" s="66" t="s">
        <v>738</v>
      </c>
      <c r="F70" s="66">
        <v>0</v>
      </c>
    </row>
    <row r="71" spans="1:6" x14ac:dyDescent="0.25">
      <c r="A71" s="64">
        <v>42902</v>
      </c>
      <c r="B71" s="63" t="s">
        <v>604</v>
      </c>
      <c r="C71" s="63" t="s">
        <v>605</v>
      </c>
      <c r="D71" s="65">
        <v>0.18870000000000001</v>
      </c>
      <c r="E71" s="66" t="s">
        <v>739</v>
      </c>
      <c r="F71" s="66">
        <v>0</v>
      </c>
    </row>
    <row r="72" spans="1:6" x14ac:dyDescent="0.25">
      <c r="A72" s="64">
        <v>42902</v>
      </c>
      <c r="B72" s="63" t="s">
        <v>679</v>
      </c>
      <c r="C72" s="63" t="s">
        <v>680</v>
      </c>
      <c r="D72" s="65">
        <v>0.1123</v>
      </c>
      <c r="E72" s="66" t="s">
        <v>739</v>
      </c>
      <c r="F72" s="66">
        <v>0</v>
      </c>
    </row>
    <row r="73" spans="1:6" x14ac:dyDescent="0.25">
      <c r="A73" s="64">
        <v>42902</v>
      </c>
      <c r="B73" s="63" t="s">
        <v>502</v>
      </c>
      <c r="C73" s="63" t="s">
        <v>503</v>
      </c>
      <c r="D73" s="65">
        <v>0.33239999999999997</v>
      </c>
      <c r="E73" s="66" t="s">
        <v>740</v>
      </c>
      <c r="F73" s="66">
        <v>0</v>
      </c>
    </row>
    <row r="74" spans="1:6" x14ac:dyDescent="0.25">
      <c r="A74" s="64">
        <v>42902</v>
      </c>
      <c r="B74" s="63" t="s">
        <v>588</v>
      </c>
      <c r="C74" s="63" t="s">
        <v>589</v>
      </c>
      <c r="D74" s="65">
        <v>0.27750000000000002</v>
      </c>
      <c r="E74" s="66" t="s">
        <v>740</v>
      </c>
      <c r="F74" s="66">
        <v>0</v>
      </c>
    </row>
    <row r="75" spans="1:6" x14ac:dyDescent="0.25">
      <c r="A75" s="64">
        <v>42902</v>
      </c>
      <c r="B75" s="63" t="s">
        <v>596</v>
      </c>
      <c r="C75" s="63" t="s">
        <v>597</v>
      </c>
      <c r="D75" s="65">
        <v>0.26200000000000001</v>
      </c>
      <c r="E75" s="66" t="s">
        <v>740</v>
      </c>
      <c r="F75" s="66">
        <v>0</v>
      </c>
    </row>
    <row r="76" spans="1:6" x14ac:dyDescent="0.25">
      <c r="A76" s="64">
        <v>42902</v>
      </c>
      <c r="B76" s="63" t="s">
        <v>314</v>
      </c>
      <c r="C76" s="63" t="s">
        <v>315</v>
      </c>
      <c r="D76" s="65">
        <v>0.48949999999999999</v>
      </c>
      <c r="E76" s="66" t="s">
        <v>741</v>
      </c>
      <c r="F76" s="66">
        <v>0</v>
      </c>
    </row>
    <row r="77" spans="1:6" x14ac:dyDescent="0.25">
      <c r="A77" s="64">
        <v>42902</v>
      </c>
      <c r="B77" s="63" t="s">
        <v>338</v>
      </c>
      <c r="C77" s="63" t="s">
        <v>339</v>
      </c>
      <c r="D77" s="65">
        <v>0.14080000000000001</v>
      </c>
      <c r="E77" s="66" t="s">
        <v>741</v>
      </c>
      <c r="F77" s="66">
        <v>0</v>
      </c>
    </row>
    <row r="78" spans="1:6" x14ac:dyDescent="0.25">
      <c r="A78" s="64">
        <v>42902</v>
      </c>
      <c r="B78" s="63" t="s">
        <v>456</v>
      </c>
      <c r="C78" s="63" t="s">
        <v>457</v>
      </c>
      <c r="D78" s="65">
        <v>1.9475</v>
      </c>
      <c r="E78" s="66" t="s">
        <v>741</v>
      </c>
      <c r="F78" s="66">
        <v>0</v>
      </c>
    </row>
    <row r="79" spans="1:6" x14ac:dyDescent="0.25">
      <c r="A79" s="64">
        <v>42902</v>
      </c>
      <c r="B79" s="63" t="s">
        <v>10</v>
      </c>
      <c r="C79" s="63" t="s">
        <v>11</v>
      </c>
      <c r="D79" s="65">
        <v>0.68340000000000001</v>
      </c>
      <c r="E79" s="66" t="s">
        <v>741</v>
      </c>
      <c r="F79" s="66">
        <v>0</v>
      </c>
    </row>
    <row r="80" spans="1:6" x14ac:dyDescent="0.25">
      <c r="A80" s="64">
        <v>42902</v>
      </c>
      <c r="B80" s="63" t="s">
        <v>100</v>
      </c>
      <c r="C80" s="63" t="s">
        <v>101</v>
      </c>
      <c r="D80" s="65">
        <v>0.80969999999999998</v>
      </c>
      <c r="E80" s="66" t="s">
        <v>741</v>
      </c>
      <c r="F80" s="66">
        <v>0</v>
      </c>
    </row>
    <row r="81" spans="1:6" x14ac:dyDescent="0.25">
      <c r="A81" s="64">
        <v>42902</v>
      </c>
      <c r="B81" s="63" t="s">
        <v>574</v>
      </c>
      <c r="C81" s="63" t="s">
        <v>575</v>
      </c>
      <c r="D81" s="65">
        <v>0.21790000000000001</v>
      </c>
      <c r="E81" s="66" t="s">
        <v>742</v>
      </c>
      <c r="F81" s="66">
        <v>0</v>
      </c>
    </row>
    <row r="82" spans="1:6" x14ac:dyDescent="0.25">
      <c r="A82" s="64">
        <v>42902</v>
      </c>
      <c r="B82" s="63" t="s">
        <v>272</v>
      </c>
      <c r="C82" s="63" t="s">
        <v>273</v>
      </c>
      <c r="D82" s="65">
        <v>0.94220000000000004</v>
      </c>
      <c r="E82" s="66" t="s">
        <v>743</v>
      </c>
      <c r="F82" s="66">
        <v>0</v>
      </c>
    </row>
    <row r="83" spans="1:6" x14ac:dyDescent="0.25">
      <c r="A83" s="64">
        <v>42902</v>
      </c>
      <c r="B83" s="63" t="s">
        <v>296</v>
      </c>
      <c r="C83" s="63" t="s">
        <v>297</v>
      </c>
      <c r="D83" s="65">
        <v>0.16930000000000001</v>
      </c>
      <c r="E83" s="66" t="s">
        <v>743</v>
      </c>
      <c r="F83" s="66">
        <v>0</v>
      </c>
    </row>
    <row r="84" spans="1:6" x14ac:dyDescent="0.25">
      <c r="A84" s="64">
        <v>42902</v>
      </c>
      <c r="B84" s="63" t="s">
        <v>60</v>
      </c>
      <c r="C84" s="63" t="s">
        <v>61</v>
      </c>
      <c r="D84" s="65">
        <v>0.19470000000000001</v>
      </c>
      <c r="E84" s="66" t="s">
        <v>743</v>
      </c>
      <c r="F84" s="66">
        <v>0</v>
      </c>
    </row>
    <row r="85" spans="1:6" x14ac:dyDescent="0.25">
      <c r="A85" s="64">
        <v>42902</v>
      </c>
      <c r="B85" s="63" t="s">
        <v>266</v>
      </c>
      <c r="C85" s="63" t="s">
        <v>267</v>
      </c>
      <c r="D85" s="65">
        <v>0.13789999999999999</v>
      </c>
      <c r="E85" s="66" t="s">
        <v>744</v>
      </c>
      <c r="F85" s="66">
        <v>0</v>
      </c>
    </row>
    <row r="86" spans="1:6" x14ac:dyDescent="0.25">
      <c r="A86" s="64">
        <v>42902</v>
      </c>
      <c r="B86" s="63" t="s">
        <v>322</v>
      </c>
      <c r="C86" s="63" t="s">
        <v>323</v>
      </c>
      <c r="D86" s="65">
        <v>8.4900000000000003E-2</v>
      </c>
      <c r="E86" s="66" t="s">
        <v>745</v>
      </c>
      <c r="F86" s="66">
        <v>0</v>
      </c>
    </row>
    <row r="87" spans="1:6" x14ac:dyDescent="0.25">
      <c r="A87" s="64">
        <v>42902</v>
      </c>
      <c r="B87" s="63" t="s">
        <v>372</v>
      </c>
      <c r="C87" s="63" t="s">
        <v>373</v>
      </c>
      <c r="D87" s="65"/>
      <c r="E87" s="66" t="s">
        <v>745</v>
      </c>
      <c r="F87" s="66">
        <v>0</v>
      </c>
    </row>
    <row r="88" spans="1:6" x14ac:dyDescent="0.25">
      <c r="A88" s="64">
        <v>42902</v>
      </c>
      <c r="B88" s="63" t="s">
        <v>20</v>
      </c>
      <c r="C88" s="63" t="s">
        <v>21</v>
      </c>
      <c r="D88" s="65">
        <v>0.65049999999999997</v>
      </c>
      <c r="E88" s="66" t="s">
        <v>745</v>
      </c>
      <c r="F88" s="66">
        <v>0</v>
      </c>
    </row>
    <row r="89" spans="1:6" x14ac:dyDescent="0.25">
      <c r="A89" s="64">
        <v>42902</v>
      </c>
      <c r="B89" s="63" t="s">
        <v>478</v>
      </c>
      <c r="C89" s="63" t="s">
        <v>479</v>
      </c>
      <c r="D89" s="65">
        <v>0.28179999999999999</v>
      </c>
      <c r="E89" s="66" t="s">
        <v>745</v>
      </c>
      <c r="F89" s="66">
        <v>0</v>
      </c>
    </row>
    <row r="90" spans="1:6" x14ac:dyDescent="0.25">
      <c r="A90" s="64">
        <v>42902</v>
      </c>
      <c r="B90" s="63" t="s">
        <v>500</v>
      </c>
      <c r="C90" s="63" t="s">
        <v>501</v>
      </c>
      <c r="D90" s="65">
        <v>4.1099999999999998E-2</v>
      </c>
      <c r="E90" s="66" t="s">
        <v>745</v>
      </c>
      <c r="F90" s="66">
        <v>0</v>
      </c>
    </row>
    <row r="91" spans="1:6" x14ac:dyDescent="0.25">
      <c r="A91" s="64">
        <v>42902</v>
      </c>
      <c r="B91" s="63" t="s">
        <v>552</v>
      </c>
      <c r="C91" s="63" t="s">
        <v>553</v>
      </c>
      <c r="D91" s="65"/>
      <c r="E91" s="66" t="s">
        <v>745</v>
      </c>
      <c r="F91" s="66">
        <v>0</v>
      </c>
    </row>
    <row r="92" spans="1:6" x14ac:dyDescent="0.25">
      <c r="A92" s="64">
        <v>42902</v>
      </c>
      <c r="B92" s="63" t="s">
        <v>635</v>
      </c>
      <c r="C92" s="63" t="s">
        <v>636</v>
      </c>
      <c r="D92" s="65">
        <v>0.21429999999999999</v>
      </c>
      <c r="E92" s="66" t="s">
        <v>745</v>
      </c>
      <c r="F92" s="66">
        <v>0</v>
      </c>
    </row>
    <row r="93" spans="1:6" x14ac:dyDescent="0.25">
      <c r="A93" s="64">
        <v>42902</v>
      </c>
      <c r="B93" s="63" t="s">
        <v>90</v>
      </c>
      <c r="C93" s="63" t="s">
        <v>91</v>
      </c>
      <c r="D93" s="65">
        <v>0.24829999999999999</v>
      </c>
      <c r="E93" s="66" t="s">
        <v>745</v>
      </c>
      <c r="F93" s="66">
        <v>0</v>
      </c>
    </row>
    <row r="94" spans="1:6" x14ac:dyDescent="0.25">
      <c r="A94" s="64">
        <v>42902</v>
      </c>
      <c r="B94" s="63" t="s">
        <v>693</v>
      </c>
      <c r="C94" s="63" t="s">
        <v>694</v>
      </c>
      <c r="D94" s="65">
        <v>0.44209999999999999</v>
      </c>
      <c r="E94" s="66" t="s">
        <v>745</v>
      </c>
      <c r="F94" s="66">
        <v>0</v>
      </c>
    </row>
    <row r="95" spans="1:6" x14ac:dyDescent="0.25">
      <c r="A95" s="64">
        <v>42902</v>
      </c>
      <c r="B95" s="63" t="s">
        <v>12</v>
      </c>
      <c r="C95" s="63" t="s">
        <v>13</v>
      </c>
      <c r="D95" s="65">
        <v>0.31740000000000002</v>
      </c>
      <c r="E95" s="66" t="s">
        <v>746</v>
      </c>
      <c r="F95" s="66">
        <v>0</v>
      </c>
    </row>
    <row r="96" spans="1:6" x14ac:dyDescent="0.25">
      <c r="A96" s="64">
        <v>42902</v>
      </c>
      <c r="B96" s="63" t="s">
        <v>34</v>
      </c>
      <c r="C96" s="63" t="s">
        <v>35</v>
      </c>
      <c r="D96" s="65">
        <v>2.3188</v>
      </c>
      <c r="E96" s="66" t="s">
        <v>746</v>
      </c>
      <c r="F96" s="66">
        <v>0</v>
      </c>
    </row>
    <row r="97" spans="1:6" x14ac:dyDescent="0.25">
      <c r="A97" s="64">
        <v>42902</v>
      </c>
      <c r="B97" s="63" t="s">
        <v>52</v>
      </c>
      <c r="C97" s="63" t="s">
        <v>53</v>
      </c>
      <c r="D97" s="65">
        <v>0.4415</v>
      </c>
      <c r="E97" s="66" t="s">
        <v>747</v>
      </c>
      <c r="F97" s="66">
        <v>0</v>
      </c>
    </row>
    <row r="98" spans="1:6" x14ac:dyDescent="0.25">
      <c r="A98" s="64">
        <v>42902</v>
      </c>
      <c r="B98" s="63" t="s">
        <v>610</v>
      </c>
      <c r="C98" s="63" t="s">
        <v>611</v>
      </c>
      <c r="D98" s="65">
        <v>0.33079999999999998</v>
      </c>
      <c r="E98" s="66" t="s">
        <v>748</v>
      </c>
      <c r="F98" s="66">
        <v>0</v>
      </c>
    </row>
    <row r="99" spans="1:6" x14ac:dyDescent="0.25">
      <c r="A99" s="64">
        <v>42902</v>
      </c>
      <c r="B99" s="63" t="s">
        <v>66</v>
      </c>
      <c r="C99" s="63" t="s">
        <v>67</v>
      </c>
      <c r="D99" s="65">
        <v>5.1148999999999996</v>
      </c>
      <c r="E99" s="66" t="s">
        <v>748</v>
      </c>
      <c r="F99" s="66">
        <v>0</v>
      </c>
    </row>
    <row r="100" spans="1:6" x14ac:dyDescent="0.25">
      <c r="A100" s="64">
        <v>42902</v>
      </c>
      <c r="B100" s="63" t="s">
        <v>598</v>
      </c>
      <c r="C100" s="63" t="s">
        <v>599</v>
      </c>
      <c r="D100" s="65">
        <v>0.42259999999999998</v>
      </c>
      <c r="E100" s="66" t="s">
        <v>749</v>
      </c>
      <c r="F100" s="66">
        <v>0</v>
      </c>
    </row>
    <row r="101" spans="1:6" x14ac:dyDescent="0.25">
      <c r="A101" s="64">
        <v>42902</v>
      </c>
      <c r="B101" s="63" t="s">
        <v>701</v>
      </c>
      <c r="C101" s="63" t="s">
        <v>702</v>
      </c>
      <c r="D101" s="65"/>
      <c r="E101" s="66" t="s">
        <v>749</v>
      </c>
      <c r="F101" s="66">
        <v>0</v>
      </c>
    </row>
    <row r="102" spans="1:6" x14ac:dyDescent="0.25">
      <c r="A102" s="64">
        <v>42902</v>
      </c>
      <c r="B102" s="63" t="s">
        <v>262</v>
      </c>
      <c r="C102" s="63" t="s">
        <v>263</v>
      </c>
      <c r="D102" s="65">
        <v>1.6792</v>
      </c>
      <c r="E102" s="66" t="s">
        <v>750</v>
      </c>
      <c r="F102" s="66">
        <v>0</v>
      </c>
    </row>
    <row r="103" spans="1:6" x14ac:dyDescent="0.25">
      <c r="A103" s="64">
        <v>42902</v>
      </c>
      <c r="B103" s="63" t="s">
        <v>302</v>
      </c>
      <c r="C103" s="63" t="s">
        <v>303</v>
      </c>
      <c r="D103" s="65">
        <v>7.7600000000000002E-2</v>
      </c>
      <c r="E103" s="66" t="s">
        <v>750</v>
      </c>
      <c r="F103" s="66">
        <v>0</v>
      </c>
    </row>
    <row r="104" spans="1:6" x14ac:dyDescent="0.25">
      <c r="A104" s="64">
        <v>42902</v>
      </c>
      <c r="B104" s="63" t="s">
        <v>22</v>
      </c>
      <c r="C104" s="63" t="s">
        <v>23</v>
      </c>
      <c r="D104" s="65">
        <v>0.25790000000000002</v>
      </c>
      <c r="E104" s="66" t="s">
        <v>750</v>
      </c>
      <c r="F104" s="66">
        <v>0</v>
      </c>
    </row>
    <row r="105" spans="1:6" x14ac:dyDescent="0.25">
      <c r="A105" s="64">
        <v>42902</v>
      </c>
      <c r="B105" s="63" t="s">
        <v>600</v>
      </c>
      <c r="C105" s="63" t="s">
        <v>601</v>
      </c>
      <c r="D105" s="65">
        <v>0.188</v>
      </c>
      <c r="E105" s="66" t="s">
        <v>750</v>
      </c>
      <c r="F105" s="66">
        <v>0</v>
      </c>
    </row>
    <row r="106" spans="1:6" x14ac:dyDescent="0.25">
      <c r="A106" s="64">
        <v>42902</v>
      </c>
      <c r="B106" s="63" t="s">
        <v>50</v>
      </c>
      <c r="C106" s="63" t="s">
        <v>51</v>
      </c>
      <c r="D106" s="65">
        <v>0.51370000000000005</v>
      </c>
      <c r="E106" s="66" t="s">
        <v>750</v>
      </c>
      <c r="F106" s="66">
        <v>0</v>
      </c>
    </row>
    <row r="107" spans="1:6" x14ac:dyDescent="0.25">
      <c r="A107" s="64">
        <v>42902</v>
      </c>
      <c r="B107" s="63" t="s">
        <v>64</v>
      </c>
      <c r="C107" s="63" t="s">
        <v>65</v>
      </c>
      <c r="D107" s="65">
        <v>1.4056999999999999</v>
      </c>
      <c r="E107" s="66" t="s">
        <v>750</v>
      </c>
      <c r="F107" s="66">
        <v>0</v>
      </c>
    </row>
    <row r="108" spans="1:6" x14ac:dyDescent="0.25">
      <c r="A108" s="64">
        <v>42902</v>
      </c>
      <c r="B108" s="63" t="s">
        <v>673</v>
      </c>
      <c r="C108" s="63" t="s">
        <v>674</v>
      </c>
      <c r="D108" s="65">
        <v>0.115</v>
      </c>
      <c r="E108" s="66" t="s">
        <v>750</v>
      </c>
      <c r="F108" s="66">
        <v>0</v>
      </c>
    </row>
    <row r="109" spans="1:6" x14ac:dyDescent="0.25">
      <c r="A109" s="64">
        <v>42902</v>
      </c>
      <c r="B109" s="63" t="s">
        <v>406</v>
      </c>
      <c r="C109" s="63" t="s">
        <v>407</v>
      </c>
      <c r="D109" s="65">
        <v>8.48E-2</v>
      </c>
      <c r="E109" s="66" t="s">
        <v>751</v>
      </c>
      <c r="F109" s="66">
        <v>0</v>
      </c>
    </row>
    <row r="110" spans="1:6" x14ac:dyDescent="0.25">
      <c r="A110" s="64">
        <v>42902</v>
      </c>
      <c r="B110" s="63" t="s">
        <v>454</v>
      </c>
      <c r="C110" s="63" t="s">
        <v>455</v>
      </c>
      <c r="D110" s="65">
        <v>0.59379999999999999</v>
      </c>
      <c r="E110" s="66" t="s">
        <v>751</v>
      </c>
      <c r="F110" s="66">
        <v>0</v>
      </c>
    </row>
    <row r="111" spans="1:6" x14ac:dyDescent="0.25">
      <c r="A111" s="64">
        <v>42902</v>
      </c>
      <c r="B111" s="63" t="s">
        <v>472</v>
      </c>
      <c r="C111" s="63" t="s">
        <v>473</v>
      </c>
      <c r="D111" s="65">
        <v>0.1115</v>
      </c>
      <c r="E111" s="66" t="s">
        <v>751</v>
      </c>
      <c r="F111" s="66">
        <v>0</v>
      </c>
    </row>
    <row r="112" spans="1:6" x14ac:dyDescent="0.25">
      <c r="A112" s="64">
        <v>42902</v>
      </c>
      <c r="B112" s="63" t="s">
        <v>504</v>
      </c>
      <c r="C112" s="63" t="s">
        <v>505</v>
      </c>
      <c r="D112" s="65">
        <v>0.1749</v>
      </c>
      <c r="E112" s="66" t="s">
        <v>751</v>
      </c>
      <c r="F112" s="66">
        <v>0</v>
      </c>
    </row>
    <row r="113" spans="1:6" x14ac:dyDescent="0.25">
      <c r="A113" s="64">
        <v>42902</v>
      </c>
      <c r="B113" s="63" t="s">
        <v>76</v>
      </c>
      <c r="C113" s="63" t="s">
        <v>77</v>
      </c>
      <c r="D113" s="65">
        <v>1.1763999999999999</v>
      </c>
      <c r="E113" s="66" t="s">
        <v>751</v>
      </c>
      <c r="F113" s="66">
        <v>0</v>
      </c>
    </row>
    <row r="114" spans="1:6" x14ac:dyDescent="0.25">
      <c r="A114" s="64">
        <v>42902</v>
      </c>
      <c r="B114" s="63" t="s">
        <v>300</v>
      </c>
      <c r="C114" s="63" t="s">
        <v>301</v>
      </c>
      <c r="D114" s="65">
        <v>0.125</v>
      </c>
      <c r="E114" s="66" t="s">
        <v>752</v>
      </c>
      <c r="F114" s="66">
        <v>0</v>
      </c>
    </row>
    <row r="115" spans="1:6" x14ac:dyDescent="0.25">
      <c r="A115" s="64">
        <v>42902</v>
      </c>
      <c r="B115" s="63" t="s">
        <v>446</v>
      </c>
      <c r="C115" s="63" t="s">
        <v>447</v>
      </c>
      <c r="D115" s="65">
        <v>0.17610000000000001</v>
      </c>
      <c r="E115" s="66" t="s">
        <v>752</v>
      </c>
      <c r="F115" s="66">
        <v>0</v>
      </c>
    </row>
    <row r="116" spans="1:6" x14ac:dyDescent="0.25">
      <c r="A116" s="64">
        <v>42902</v>
      </c>
      <c r="B116" s="63" t="s">
        <v>56</v>
      </c>
      <c r="C116" s="63" t="s">
        <v>57</v>
      </c>
      <c r="D116" s="65">
        <v>1.1221000000000001</v>
      </c>
      <c r="E116" s="66" t="s">
        <v>752</v>
      </c>
      <c r="F116" s="66">
        <v>0</v>
      </c>
    </row>
    <row r="117" spans="1:6" x14ac:dyDescent="0.25">
      <c r="A117" s="64">
        <v>42902</v>
      </c>
      <c r="B117" s="63" t="s">
        <v>336</v>
      </c>
      <c r="C117" s="63" t="s">
        <v>337</v>
      </c>
      <c r="D117" s="65">
        <v>0.36730000000000002</v>
      </c>
      <c r="E117" s="66" t="s">
        <v>753</v>
      </c>
      <c r="F117" s="66">
        <v>0</v>
      </c>
    </row>
    <row r="118" spans="1:6" x14ac:dyDescent="0.25">
      <c r="A118" s="64">
        <v>42902</v>
      </c>
      <c r="B118" s="63" t="s">
        <v>68</v>
      </c>
      <c r="C118" s="63" t="s">
        <v>69</v>
      </c>
      <c r="D118" s="65">
        <v>1.7638</v>
      </c>
      <c r="E118" s="66" t="s">
        <v>754</v>
      </c>
      <c r="F118" s="66">
        <v>0</v>
      </c>
    </row>
    <row r="119" spans="1:6" x14ac:dyDescent="0.25">
      <c r="A119" s="64">
        <v>42902</v>
      </c>
      <c r="B119" s="63" t="s">
        <v>92</v>
      </c>
      <c r="C119" s="63" t="s">
        <v>93</v>
      </c>
      <c r="D119" s="65">
        <v>0.65590000000000004</v>
      </c>
      <c r="E119" s="66" t="s">
        <v>754</v>
      </c>
      <c r="F119" s="66">
        <v>0</v>
      </c>
    </row>
    <row r="120" spans="1:6" x14ac:dyDescent="0.25">
      <c r="A120" s="64">
        <v>42902</v>
      </c>
      <c r="B120" s="63" t="s">
        <v>98</v>
      </c>
      <c r="C120" s="63" t="s">
        <v>99</v>
      </c>
      <c r="D120" s="65">
        <v>0.37409999999999999</v>
      </c>
      <c r="E120" s="66" t="s">
        <v>754</v>
      </c>
      <c r="F120" s="66">
        <v>0</v>
      </c>
    </row>
    <row r="121" spans="1:6" x14ac:dyDescent="0.25">
      <c r="A121" s="64">
        <v>42902</v>
      </c>
      <c r="B121" s="63" t="s">
        <v>671</v>
      </c>
      <c r="C121" s="63" t="s">
        <v>672</v>
      </c>
      <c r="D121" s="65">
        <v>0.37709999999999999</v>
      </c>
      <c r="E121" s="66" t="s">
        <v>755</v>
      </c>
      <c r="F121" s="66">
        <v>0</v>
      </c>
    </row>
    <row r="122" spans="1:6" x14ac:dyDescent="0.25">
      <c r="A122" s="64">
        <v>42902</v>
      </c>
      <c r="B122" s="63" t="s">
        <v>216</v>
      </c>
      <c r="C122" s="63" t="s">
        <v>217</v>
      </c>
      <c r="D122" s="65">
        <v>0.47770000000000001</v>
      </c>
      <c r="E122" s="66" t="s">
        <v>756</v>
      </c>
      <c r="F122" s="66">
        <v>0</v>
      </c>
    </row>
    <row r="123" spans="1:6" x14ac:dyDescent="0.25">
      <c r="A123" s="64">
        <v>42902</v>
      </c>
      <c r="B123" s="63" t="s">
        <v>30</v>
      </c>
      <c r="C123" s="63" t="s">
        <v>31</v>
      </c>
      <c r="D123" s="65">
        <v>0.21920000000000001</v>
      </c>
      <c r="E123" s="66" t="s">
        <v>756</v>
      </c>
      <c r="F123" s="66">
        <v>0</v>
      </c>
    </row>
    <row r="124" spans="1:6" x14ac:dyDescent="0.25">
      <c r="A124" s="64">
        <v>42902</v>
      </c>
      <c r="B124" s="63" t="s">
        <v>580</v>
      </c>
      <c r="C124" s="63" t="s">
        <v>581</v>
      </c>
      <c r="D124" s="65">
        <v>0.1517</v>
      </c>
      <c r="E124" s="66" t="s">
        <v>756</v>
      </c>
      <c r="F124" s="66">
        <v>0</v>
      </c>
    </row>
    <row r="125" spans="1:6" x14ac:dyDescent="0.25">
      <c r="A125" s="64">
        <v>42902</v>
      </c>
      <c r="B125" s="63" t="s">
        <v>40</v>
      </c>
      <c r="C125" s="63" t="s">
        <v>41</v>
      </c>
      <c r="D125" s="65">
        <v>1.2559</v>
      </c>
      <c r="E125" s="66" t="s">
        <v>756</v>
      </c>
      <c r="F125" s="66">
        <v>0</v>
      </c>
    </row>
    <row r="126" spans="1:6" x14ac:dyDescent="0.25">
      <c r="A126" s="64">
        <v>42902</v>
      </c>
      <c r="B126" s="63" t="s">
        <v>637</v>
      </c>
      <c r="C126" s="63" t="s">
        <v>638</v>
      </c>
      <c r="D126" s="65"/>
      <c r="E126" s="66" t="s">
        <v>756</v>
      </c>
      <c r="F126" s="66">
        <v>0</v>
      </c>
    </row>
    <row r="127" spans="1:6" x14ac:dyDescent="0.25">
      <c r="A127" s="64">
        <v>42902</v>
      </c>
      <c r="B127" s="63" t="s">
        <v>328</v>
      </c>
      <c r="C127" s="63" t="s">
        <v>329</v>
      </c>
      <c r="D127" s="65">
        <v>0.20430000000000001</v>
      </c>
      <c r="E127" s="66" t="s">
        <v>757</v>
      </c>
      <c r="F127" s="66">
        <v>0</v>
      </c>
    </row>
    <row r="128" spans="1:6" x14ac:dyDescent="0.25">
      <c r="A128" s="64">
        <v>42902</v>
      </c>
      <c r="B128" s="63" t="s">
        <v>366</v>
      </c>
      <c r="C128" s="63" t="s">
        <v>367</v>
      </c>
      <c r="D128" s="65">
        <v>0.16950000000000001</v>
      </c>
      <c r="E128" s="66" t="s">
        <v>757</v>
      </c>
      <c r="F128" s="66">
        <v>0</v>
      </c>
    </row>
    <row r="129" spans="1:6" x14ac:dyDescent="0.25">
      <c r="A129" s="64">
        <v>42902</v>
      </c>
      <c r="B129" s="63" t="s">
        <v>530</v>
      </c>
      <c r="C129" s="63" t="s">
        <v>531</v>
      </c>
      <c r="D129" s="65">
        <v>7.8700000000000006E-2</v>
      </c>
      <c r="E129" s="66" t="s">
        <v>757</v>
      </c>
      <c r="F129" s="66">
        <v>0</v>
      </c>
    </row>
    <row r="130" spans="1:6" x14ac:dyDescent="0.25">
      <c r="A130" s="64">
        <v>42902</v>
      </c>
      <c r="B130" s="63" t="s">
        <v>458</v>
      </c>
      <c r="C130" s="63" t="s">
        <v>459</v>
      </c>
      <c r="D130" s="65">
        <v>0.21290000000000001</v>
      </c>
      <c r="E130" s="66" t="s">
        <v>758</v>
      </c>
      <c r="F130" s="66">
        <v>0</v>
      </c>
    </row>
    <row r="131" spans="1:6" x14ac:dyDescent="0.25">
      <c r="A131" s="64">
        <v>42902</v>
      </c>
      <c r="B131" s="63" t="s">
        <v>615</v>
      </c>
      <c r="C131" s="63" t="s">
        <v>616</v>
      </c>
      <c r="D131" s="65">
        <v>1.0188999999999999</v>
      </c>
      <c r="E131" s="66" t="s">
        <v>758</v>
      </c>
      <c r="F131" s="66">
        <v>0</v>
      </c>
    </row>
    <row r="132" spans="1:6" x14ac:dyDescent="0.25">
      <c r="A132" s="64">
        <v>42902</v>
      </c>
      <c r="B132" s="63" t="s">
        <v>58</v>
      </c>
      <c r="C132" s="63" t="s">
        <v>59</v>
      </c>
      <c r="D132" s="65">
        <v>0.57750000000000001</v>
      </c>
      <c r="E132" s="66" t="s">
        <v>758</v>
      </c>
      <c r="F132" s="66">
        <v>0</v>
      </c>
    </row>
    <row r="133" spans="1:6" x14ac:dyDescent="0.25">
      <c r="A133" s="64">
        <v>42902</v>
      </c>
      <c r="B133" s="63" t="s">
        <v>661</v>
      </c>
      <c r="C133" s="63" t="s">
        <v>662</v>
      </c>
      <c r="D133" s="65">
        <v>0.3075</v>
      </c>
      <c r="E133" s="66" t="s">
        <v>758</v>
      </c>
      <c r="F133" s="66">
        <v>0</v>
      </c>
    </row>
    <row r="134" spans="1:6" x14ac:dyDescent="0.25">
      <c r="A134" s="64">
        <v>42902</v>
      </c>
      <c r="B134" s="63" t="s">
        <v>470</v>
      </c>
      <c r="C134" s="63" t="s">
        <v>471</v>
      </c>
      <c r="D134" s="65">
        <v>9.5799999999999996E-2</v>
      </c>
      <c r="E134" s="66" t="s">
        <v>759</v>
      </c>
      <c r="F134" s="66">
        <v>0</v>
      </c>
    </row>
    <row r="135" spans="1:6" x14ac:dyDescent="0.25">
      <c r="A135" s="64">
        <v>42902</v>
      </c>
      <c r="B135" s="63" t="s">
        <v>550</v>
      </c>
      <c r="C135" s="63" t="s">
        <v>551</v>
      </c>
      <c r="D135" s="65">
        <v>0.1173</v>
      </c>
      <c r="E135" s="66" t="s">
        <v>759</v>
      </c>
      <c r="F135" s="66">
        <v>0</v>
      </c>
    </row>
    <row r="136" spans="1:6" x14ac:dyDescent="0.25">
      <c r="A136" s="64">
        <v>42902</v>
      </c>
      <c r="B136" s="63" t="s">
        <v>578</v>
      </c>
      <c r="C136" s="63" t="s">
        <v>579</v>
      </c>
      <c r="D136" s="65">
        <v>8.4199999999999997E-2</v>
      </c>
      <c r="E136" s="66" t="s">
        <v>759</v>
      </c>
      <c r="F136" s="66">
        <v>0</v>
      </c>
    </row>
    <row r="137" spans="1:6" x14ac:dyDescent="0.25">
      <c r="A137" s="64">
        <v>42902</v>
      </c>
      <c r="B137" s="63" t="s">
        <v>96</v>
      </c>
      <c r="C137" s="63" t="s">
        <v>97</v>
      </c>
      <c r="D137" s="65">
        <v>0.38600000000000001</v>
      </c>
      <c r="E137" s="66" t="s">
        <v>759</v>
      </c>
      <c r="F137" s="66">
        <v>0</v>
      </c>
    </row>
    <row r="138" spans="1:6" x14ac:dyDescent="0.25">
      <c r="A138" s="64">
        <v>42902</v>
      </c>
      <c r="B138" s="63" t="s">
        <v>212</v>
      </c>
      <c r="C138" s="63" t="s">
        <v>213</v>
      </c>
      <c r="D138" s="65">
        <v>0.1603</v>
      </c>
      <c r="E138" s="66" t="s">
        <v>760</v>
      </c>
      <c r="F138" s="66">
        <v>0</v>
      </c>
    </row>
    <row r="139" spans="1:6" x14ac:dyDescent="0.25">
      <c r="A139" s="64">
        <v>42902</v>
      </c>
      <c r="B139" s="63" t="s">
        <v>238</v>
      </c>
      <c r="C139" s="63" t="s">
        <v>239</v>
      </c>
      <c r="D139" s="65">
        <v>0.36180000000000001</v>
      </c>
      <c r="E139" s="66" t="s">
        <v>761</v>
      </c>
      <c r="F139" s="66">
        <v>0</v>
      </c>
    </row>
    <row r="140" spans="1:6" x14ac:dyDescent="0.25">
      <c r="A140" s="64">
        <v>42902</v>
      </c>
      <c r="B140" s="63" t="s">
        <v>687</v>
      </c>
      <c r="C140" s="63" t="s">
        <v>688</v>
      </c>
      <c r="D140" s="65">
        <v>0.37159999999999999</v>
      </c>
      <c r="E140" s="66" t="s">
        <v>761</v>
      </c>
      <c r="F140" s="66">
        <v>0</v>
      </c>
    </row>
    <row r="141" spans="1:6" x14ac:dyDescent="0.25">
      <c r="A141" s="64">
        <v>42902</v>
      </c>
      <c r="B141" s="63" t="s">
        <v>653</v>
      </c>
      <c r="C141" s="63" t="s">
        <v>654</v>
      </c>
      <c r="D141" s="65">
        <v>0.15010000000000001</v>
      </c>
      <c r="E141" s="66" t="s">
        <v>762</v>
      </c>
      <c r="F141" s="66">
        <v>0</v>
      </c>
    </row>
    <row r="142" spans="1:6" x14ac:dyDescent="0.25">
      <c r="A142" s="64">
        <v>42902</v>
      </c>
      <c r="B142" s="63" t="s">
        <v>102</v>
      </c>
      <c r="C142" s="63" t="s">
        <v>103</v>
      </c>
      <c r="D142" s="65">
        <v>0.19489999999999999</v>
      </c>
      <c r="E142" s="66" t="s">
        <v>762</v>
      </c>
      <c r="F142" s="66">
        <v>0</v>
      </c>
    </row>
    <row r="143" spans="1:6" x14ac:dyDescent="0.25">
      <c r="A143" s="64">
        <v>42902</v>
      </c>
      <c r="B143" s="63" t="s">
        <v>582</v>
      </c>
      <c r="C143" s="63" t="s">
        <v>583</v>
      </c>
      <c r="D143" s="65">
        <v>0.45029999999999998</v>
      </c>
      <c r="E143" s="66" t="s">
        <v>763</v>
      </c>
      <c r="F143" s="66">
        <v>0</v>
      </c>
    </row>
    <row r="144" spans="1:6" x14ac:dyDescent="0.25">
      <c r="A144" s="64">
        <v>42902</v>
      </c>
      <c r="B144" s="63" t="s">
        <v>38</v>
      </c>
      <c r="C144" s="63" t="s">
        <v>39</v>
      </c>
      <c r="D144" s="65">
        <v>0.28000000000000003</v>
      </c>
      <c r="E144" s="66" t="s">
        <v>764</v>
      </c>
      <c r="F144" s="66">
        <v>0</v>
      </c>
    </row>
    <row r="145" spans="1:6" x14ac:dyDescent="0.25">
      <c r="A145" s="64">
        <v>42902</v>
      </c>
      <c r="B145" s="63" t="s">
        <v>208</v>
      </c>
      <c r="C145" s="63" t="s">
        <v>209</v>
      </c>
      <c r="D145" s="65">
        <v>1.4744999999999999</v>
      </c>
      <c r="E145" s="66" t="s">
        <v>765</v>
      </c>
      <c r="F145" s="66">
        <v>0</v>
      </c>
    </row>
    <row r="146" spans="1:6" x14ac:dyDescent="0.25">
      <c r="A146" s="64">
        <v>42902</v>
      </c>
      <c r="B146" s="63" t="s">
        <v>230</v>
      </c>
      <c r="C146" s="63" t="s">
        <v>231</v>
      </c>
      <c r="D146" s="65">
        <v>0.27610000000000001</v>
      </c>
      <c r="E146" s="66" t="s">
        <v>765</v>
      </c>
      <c r="F146" s="66">
        <v>0</v>
      </c>
    </row>
    <row r="147" spans="1:6" x14ac:dyDescent="0.25">
      <c r="A147" s="64">
        <v>42902</v>
      </c>
      <c r="B147" s="63" t="s">
        <v>292</v>
      </c>
      <c r="C147" s="63" t="s">
        <v>293</v>
      </c>
      <c r="D147" s="65">
        <v>0.24579999999999999</v>
      </c>
      <c r="E147" s="66" t="s">
        <v>765</v>
      </c>
      <c r="F147" s="66">
        <v>0</v>
      </c>
    </row>
    <row r="148" spans="1:6" x14ac:dyDescent="0.25">
      <c r="A148" s="64">
        <v>42902</v>
      </c>
      <c r="B148" s="63" t="s">
        <v>84</v>
      </c>
      <c r="C148" s="63" t="s">
        <v>85</v>
      </c>
      <c r="D148" s="65">
        <v>0.59309999999999996</v>
      </c>
      <c r="E148" s="66" t="s">
        <v>766</v>
      </c>
      <c r="F148" s="66">
        <v>0</v>
      </c>
    </row>
    <row r="149" spans="1:6" x14ac:dyDescent="0.25">
      <c r="A149" s="64">
        <v>42902</v>
      </c>
      <c r="B149" s="63" t="s">
        <v>86</v>
      </c>
      <c r="C149" s="63" t="s">
        <v>87</v>
      </c>
      <c r="D149" s="65">
        <v>1.0265</v>
      </c>
      <c r="E149" s="66" t="s">
        <v>766</v>
      </c>
      <c r="F149" s="66">
        <v>0</v>
      </c>
    </row>
    <row r="150" spans="1:6" x14ac:dyDescent="0.25">
      <c r="A150" s="64">
        <v>42902</v>
      </c>
      <c r="B150" s="63" t="s">
        <v>222</v>
      </c>
      <c r="C150" s="63" t="s">
        <v>223</v>
      </c>
      <c r="D150" s="65">
        <v>8.3000000000000004E-2</v>
      </c>
      <c r="E150" s="66" t="s">
        <v>767</v>
      </c>
      <c r="F150" s="66">
        <v>0</v>
      </c>
    </row>
    <row r="151" spans="1:6" x14ac:dyDescent="0.25">
      <c r="A151" s="64">
        <v>42902</v>
      </c>
      <c r="B151" s="63" t="s">
        <v>482</v>
      </c>
      <c r="C151" s="63" t="s">
        <v>483</v>
      </c>
      <c r="D151" s="65">
        <v>0.18360000000000001</v>
      </c>
      <c r="E151" s="66" t="s">
        <v>767</v>
      </c>
      <c r="F151" s="66">
        <v>0</v>
      </c>
    </row>
    <row r="152" spans="1:6" x14ac:dyDescent="0.25">
      <c r="A152" s="64">
        <v>42902</v>
      </c>
      <c r="B152" s="63" t="s">
        <v>647</v>
      </c>
      <c r="C152" s="63" t="s">
        <v>648</v>
      </c>
      <c r="D152" s="65">
        <v>0.12709999999999999</v>
      </c>
      <c r="E152" s="66" t="s">
        <v>767</v>
      </c>
      <c r="F152" s="66">
        <v>0</v>
      </c>
    </row>
    <row r="153" spans="1:6" x14ac:dyDescent="0.25">
      <c r="A153" s="64">
        <v>42902</v>
      </c>
      <c r="B153" s="63" t="s">
        <v>70</v>
      </c>
      <c r="C153" s="63" t="s">
        <v>71</v>
      </c>
      <c r="D153" s="65">
        <v>0.45590000000000003</v>
      </c>
      <c r="E153" s="66" t="s">
        <v>767</v>
      </c>
      <c r="F153" s="66">
        <v>0</v>
      </c>
    </row>
    <row r="154" spans="1:6" x14ac:dyDescent="0.25">
      <c r="A154" s="64">
        <v>42902</v>
      </c>
      <c r="B154" s="63" t="s">
        <v>78</v>
      </c>
      <c r="C154" s="63" t="s">
        <v>79</v>
      </c>
      <c r="D154" s="65">
        <v>0.99409999999999998</v>
      </c>
      <c r="E154" s="66" t="s">
        <v>768</v>
      </c>
      <c r="F154" s="66">
        <v>0</v>
      </c>
    </row>
    <row r="155" spans="1:6" x14ac:dyDescent="0.25">
      <c r="A155" s="64">
        <v>42902</v>
      </c>
      <c r="B155" s="63" t="s">
        <v>350</v>
      </c>
      <c r="C155" s="63" t="s">
        <v>351</v>
      </c>
      <c r="D155" s="65">
        <v>0.24060000000000001</v>
      </c>
      <c r="E155" s="66" t="s">
        <v>769</v>
      </c>
      <c r="F155" s="66">
        <v>0</v>
      </c>
    </row>
    <row r="156" spans="1:6" x14ac:dyDescent="0.25">
      <c r="A156" s="64">
        <v>42902</v>
      </c>
      <c r="B156" s="63" t="s">
        <v>526</v>
      </c>
      <c r="C156" s="63" t="s">
        <v>527</v>
      </c>
      <c r="D156" s="65">
        <v>0.12620000000000001</v>
      </c>
      <c r="E156" s="66" t="s">
        <v>769</v>
      </c>
      <c r="F156" s="66">
        <v>0</v>
      </c>
    </row>
    <row r="157" spans="1:6" x14ac:dyDescent="0.25">
      <c r="A157" s="64">
        <v>42902</v>
      </c>
      <c r="B157" s="63" t="s">
        <v>74</v>
      </c>
      <c r="C157" s="63" t="s">
        <v>75</v>
      </c>
      <c r="D157" s="65">
        <v>0.69069999999999998</v>
      </c>
      <c r="E157" s="66" t="s">
        <v>769</v>
      </c>
      <c r="F157" s="66">
        <v>0</v>
      </c>
    </row>
    <row r="158" spans="1:6" x14ac:dyDescent="0.25">
      <c r="A158" s="64">
        <v>42902</v>
      </c>
      <c r="B158" s="63" t="s">
        <v>450</v>
      </c>
      <c r="C158" s="63" t="s">
        <v>451</v>
      </c>
      <c r="D158" s="65">
        <v>0.37890000000000001</v>
      </c>
      <c r="E158" s="66" t="s">
        <v>770</v>
      </c>
      <c r="F158" s="66">
        <v>0</v>
      </c>
    </row>
    <row r="159" spans="1:6" x14ac:dyDescent="0.25">
      <c r="A159" s="64">
        <v>42902</v>
      </c>
      <c r="B159" s="63" t="s">
        <v>14</v>
      </c>
      <c r="C159" s="63" t="s">
        <v>15</v>
      </c>
      <c r="D159" s="65">
        <v>1.3233999999999999</v>
      </c>
      <c r="E159" s="66" t="s">
        <v>771</v>
      </c>
      <c r="F159" s="66">
        <v>0</v>
      </c>
    </row>
    <row r="160" spans="1:6" x14ac:dyDescent="0.25">
      <c r="A160" s="64">
        <v>42902</v>
      </c>
      <c r="B160" s="63" t="s">
        <v>592</v>
      </c>
      <c r="C160" s="63" t="s">
        <v>593</v>
      </c>
      <c r="D160" s="65">
        <v>9.1499999999999998E-2</v>
      </c>
      <c r="E160" s="66" t="s">
        <v>771</v>
      </c>
      <c r="F160" s="66">
        <v>0</v>
      </c>
    </row>
    <row r="161" spans="1:6" x14ac:dyDescent="0.25">
      <c r="A161" s="64">
        <v>42902</v>
      </c>
      <c r="B161" s="63" t="s">
        <v>663</v>
      </c>
      <c r="C161" s="63" t="s">
        <v>664</v>
      </c>
      <c r="D161" s="65">
        <v>7.4099999999999999E-2</v>
      </c>
      <c r="E161" s="66" t="s">
        <v>772</v>
      </c>
      <c r="F161" s="66">
        <v>0</v>
      </c>
    </row>
    <row r="162" spans="1:6" x14ac:dyDescent="0.25">
      <c r="A162" s="64">
        <v>42902</v>
      </c>
      <c r="B162" s="63" t="s">
        <v>282</v>
      </c>
      <c r="C162" s="63" t="s">
        <v>283</v>
      </c>
      <c r="D162" s="65">
        <v>0.50219999999999998</v>
      </c>
      <c r="E162" s="66" t="s">
        <v>773</v>
      </c>
      <c r="F162" s="66">
        <v>0</v>
      </c>
    </row>
    <row r="163" spans="1:6" x14ac:dyDescent="0.25">
      <c r="A163" s="64">
        <v>42902</v>
      </c>
      <c r="B163" s="63" t="s">
        <v>466</v>
      </c>
      <c r="C163" s="63" t="s">
        <v>467</v>
      </c>
      <c r="D163" s="65">
        <v>0.27239999999999998</v>
      </c>
      <c r="E163" s="66" t="s">
        <v>773</v>
      </c>
      <c r="F163" s="66">
        <v>0</v>
      </c>
    </row>
    <row r="164" spans="1:6" x14ac:dyDescent="0.25">
      <c r="A164" s="64">
        <v>42902</v>
      </c>
      <c r="B164" s="63" t="s">
        <v>224</v>
      </c>
      <c r="C164" s="63" t="s">
        <v>225</v>
      </c>
      <c r="D164" s="65">
        <v>0.19670000000000001</v>
      </c>
      <c r="E164" s="66" t="s">
        <v>774</v>
      </c>
      <c r="F164" s="66">
        <v>0</v>
      </c>
    </row>
    <row r="165" spans="1:6" ht="13.5" x14ac:dyDescent="0.15">
      <c r="A165" s="64"/>
      <c r="B165" s="63"/>
      <c r="C165" s="63"/>
      <c r="D165" s="65"/>
      <c r="E165" s="66"/>
      <c r="F165" s="66"/>
    </row>
    <row r="166" spans="1:6" ht="13.5" x14ac:dyDescent="0.15">
      <c r="A166" s="64"/>
      <c r="B166" s="63"/>
      <c r="C166" s="63"/>
      <c r="D166" s="65"/>
      <c r="E166" s="66"/>
      <c r="F166" s="66"/>
    </row>
    <row r="167" spans="1:6" ht="13.5" x14ac:dyDescent="0.15">
      <c r="A167" s="64"/>
      <c r="B167" s="63"/>
      <c r="C167" s="63"/>
      <c r="D167" s="65"/>
      <c r="E167" s="66"/>
      <c r="F167" s="66"/>
    </row>
    <row r="168" spans="1:6" ht="13.5" x14ac:dyDescent="0.15">
      <c r="A168" s="64"/>
      <c r="B168" s="63"/>
      <c r="C168" s="63"/>
      <c r="D168" s="65"/>
      <c r="E168" s="66"/>
      <c r="F168" s="66"/>
    </row>
    <row r="169" spans="1:6" x14ac:dyDescent="0.25">
      <c r="A169" s="64">
        <v>42902</v>
      </c>
      <c r="B169" s="63" t="s">
        <v>602</v>
      </c>
      <c r="C169" s="63" t="s">
        <v>603</v>
      </c>
      <c r="D169" s="65">
        <v>0.20319999999999999</v>
      </c>
      <c r="E169" s="66" t="s">
        <v>775</v>
      </c>
      <c r="F169" s="66" t="s">
        <v>776</v>
      </c>
    </row>
    <row r="170" spans="1:6" x14ac:dyDescent="0.25">
      <c r="A170" s="64">
        <v>42902</v>
      </c>
      <c r="B170" s="63" t="s">
        <v>426</v>
      </c>
      <c r="C170" s="63" t="s">
        <v>427</v>
      </c>
      <c r="D170" s="65">
        <v>0.1371</v>
      </c>
      <c r="E170" s="66" t="s">
        <v>777</v>
      </c>
      <c r="F170" s="66" t="s">
        <v>778</v>
      </c>
    </row>
    <row r="171" spans="1:6" x14ac:dyDescent="0.25">
      <c r="A171" s="64">
        <v>42902</v>
      </c>
      <c r="B171" s="63" t="s">
        <v>62</v>
      </c>
      <c r="C171" s="63" t="s">
        <v>63</v>
      </c>
      <c r="D171" s="65">
        <v>0.91449999999999998</v>
      </c>
      <c r="E171" s="66" t="s">
        <v>733</v>
      </c>
      <c r="F171" s="66" t="s">
        <v>131</v>
      </c>
    </row>
    <row r="172" spans="1:6" x14ac:dyDescent="0.25">
      <c r="A172" s="64">
        <v>42902</v>
      </c>
      <c r="B172" s="63" t="s">
        <v>440</v>
      </c>
      <c r="C172" s="63" t="s">
        <v>441</v>
      </c>
      <c r="D172" s="65">
        <v>0.1244</v>
      </c>
      <c r="E172" s="66" t="s">
        <v>779</v>
      </c>
      <c r="F172" s="66" t="s">
        <v>780</v>
      </c>
    </row>
    <row r="173" spans="1:6" x14ac:dyDescent="0.25">
      <c r="A173" s="64">
        <v>42902</v>
      </c>
      <c r="B173" s="63" t="s">
        <v>633</v>
      </c>
      <c r="C173" s="63" t="s">
        <v>634</v>
      </c>
      <c r="D173" s="65">
        <v>0.27789999999999998</v>
      </c>
      <c r="E173" s="66" t="s">
        <v>719</v>
      </c>
      <c r="F173" s="66" t="s">
        <v>780</v>
      </c>
    </row>
    <row r="174" spans="1:6" x14ac:dyDescent="0.25">
      <c r="A174" s="64">
        <v>42902</v>
      </c>
      <c r="B174" s="63" t="s">
        <v>368</v>
      </c>
      <c r="C174" s="63" t="s">
        <v>369</v>
      </c>
      <c r="D174" s="65"/>
      <c r="E174" s="66" t="s">
        <v>781</v>
      </c>
      <c r="F174" s="66" t="s">
        <v>782</v>
      </c>
    </row>
    <row r="175" spans="1:6" x14ac:dyDescent="0.25">
      <c r="A175" s="64">
        <v>42902</v>
      </c>
      <c r="B175" s="63" t="s">
        <v>348</v>
      </c>
      <c r="C175" s="63" t="s">
        <v>349</v>
      </c>
      <c r="D175" s="65">
        <v>9.9599999999999994E-2</v>
      </c>
      <c r="E175" s="66" t="s">
        <v>783</v>
      </c>
      <c r="F175" s="66" t="s">
        <v>784</v>
      </c>
    </row>
    <row r="176" spans="1:6" x14ac:dyDescent="0.25">
      <c r="A176" s="64">
        <v>42902</v>
      </c>
      <c r="B176" s="63" t="s">
        <v>428</v>
      </c>
      <c r="C176" s="63" t="s">
        <v>429</v>
      </c>
      <c r="D176" s="65">
        <v>0.30180000000000001</v>
      </c>
      <c r="E176" s="66" t="s">
        <v>785</v>
      </c>
      <c r="F176" s="66" t="s">
        <v>784</v>
      </c>
    </row>
    <row r="177" spans="1:6" x14ac:dyDescent="0.25">
      <c r="A177" s="64">
        <v>42902</v>
      </c>
      <c r="B177" s="63" t="s">
        <v>376</v>
      </c>
      <c r="C177" s="63" t="s">
        <v>377</v>
      </c>
      <c r="D177" s="65">
        <v>7.4700000000000003E-2</v>
      </c>
      <c r="E177" s="66" t="s">
        <v>786</v>
      </c>
      <c r="F177" s="66" t="s">
        <v>787</v>
      </c>
    </row>
    <row r="178" spans="1:6" x14ac:dyDescent="0.25">
      <c r="A178" s="64">
        <v>42902</v>
      </c>
      <c r="B178" s="63" t="s">
        <v>432</v>
      </c>
      <c r="C178" s="63" t="s">
        <v>433</v>
      </c>
      <c r="D178" s="65">
        <v>0.30769999999999997</v>
      </c>
      <c r="E178" s="66" t="s">
        <v>788</v>
      </c>
      <c r="F178" s="66" t="s">
        <v>787</v>
      </c>
    </row>
    <row r="179" spans="1:6" x14ac:dyDescent="0.25">
      <c r="A179" s="64">
        <v>42902</v>
      </c>
      <c r="B179" s="63" t="s">
        <v>352</v>
      </c>
      <c r="C179" s="63" t="s">
        <v>353</v>
      </c>
      <c r="D179" s="65">
        <v>0.2974</v>
      </c>
      <c r="E179" s="66" t="s">
        <v>788</v>
      </c>
      <c r="F179" s="66" t="s">
        <v>789</v>
      </c>
    </row>
    <row r="180" spans="1:6" x14ac:dyDescent="0.25">
      <c r="A180" s="64">
        <v>42902</v>
      </c>
      <c r="B180" s="63" t="s">
        <v>641</v>
      </c>
      <c r="C180" s="63" t="s">
        <v>642</v>
      </c>
      <c r="D180" s="65">
        <v>3.1800000000000002E-2</v>
      </c>
      <c r="E180" s="66">
        <v>0</v>
      </c>
      <c r="F180" s="66" t="s">
        <v>790</v>
      </c>
    </row>
    <row r="181" spans="1:6" x14ac:dyDescent="0.25">
      <c r="A181" s="64">
        <v>42902</v>
      </c>
      <c r="B181" s="63" t="s">
        <v>324</v>
      </c>
      <c r="C181" s="63" t="s">
        <v>325</v>
      </c>
      <c r="D181" s="65"/>
      <c r="E181" s="66">
        <v>0</v>
      </c>
      <c r="F181" s="66" t="s">
        <v>791</v>
      </c>
    </row>
    <row r="182" spans="1:6" x14ac:dyDescent="0.25">
      <c r="A182" s="64">
        <v>42902</v>
      </c>
      <c r="B182" s="63" t="s">
        <v>420</v>
      </c>
      <c r="C182" s="63" t="s">
        <v>421</v>
      </c>
      <c r="D182" s="65">
        <v>0.15620000000000001</v>
      </c>
      <c r="E182" s="66" t="s">
        <v>792</v>
      </c>
      <c r="F182" s="66" t="s">
        <v>791</v>
      </c>
    </row>
    <row r="183" spans="1:6" x14ac:dyDescent="0.25">
      <c r="A183" s="64">
        <v>42902</v>
      </c>
      <c r="B183" s="63" t="s">
        <v>564</v>
      </c>
      <c r="C183" s="63" t="s">
        <v>565</v>
      </c>
      <c r="D183" s="65">
        <v>0.1086</v>
      </c>
      <c r="E183" s="66" t="s">
        <v>793</v>
      </c>
      <c r="F183" s="66" t="s">
        <v>794</v>
      </c>
    </row>
    <row r="184" spans="1:6" x14ac:dyDescent="0.25">
      <c r="A184" s="64">
        <v>42902</v>
      </c>
      <c r="B184" s="63" t="s">
        <v>356</v>
      </c>
      <c r="C184" s="63" t="s">
        <v>357</v>
      </c>
      <c r="D184" s="65">
        <v>0.32369999999999999</v>
      </c>
      <c r="E184" s="66" t="s">
        <v>735</v>
      </c>
      <c r="F184" s="66" t="s">
        <v>143</v>
      </c>
    </row>
    <row r="185" spans="1:6" x14ac:dyDescent="0.25">
      <c r="A185" s="64">
        <v>42902</v>
      </c>
      <c r="B185" s="63" t="s">
        <v>44</v>
      </c>
      <c r="C185" s="63" t="s">
        <v>612</v>
      </c>
      <c r="D185" s="65">
        <v>0.19220000000000001</v>
      </c>
      <c r="E185" s="66" t="s">
        <v>753</v>
      </c>
      <c r="F185" s="66" t="s">
        <v>143</v>
      </c>
    </row>
    <row r="186" spans="1:6" x14ac:dyDescent="0.25">
      <c r="A186" s="64">
        <v>42902</v>
      </c>
      <c r="B186" s="63" t="s">
        <v>709</v>
      </c>
      <c r="C186" s="63" t="s">
        <v>710</v>
      </c>
      <c r="D186" s="65">
        <v>0.16250000000000001</v>
      </c>
      <c r="E186" s="66" t="s">
        <v>755</v>
      </c>
      <c r="F186" s="66" t="s">
        <v>795</v>
      </c>
    </row>
    <row r="187" spans="1:6" x14ac:dyDescent="0.25">
      <c r="A187" s="64">
        <v>42902</v>
      </c>
      <c r="B187" s="63" t="s">
        <v>631</v>
      </c>
      <c r="C187" s="63" t="s">
        <v>632</v>
      </c>
      <c r="D187" s="65">
        <v>8.5500000000000007E-2</v>
      </c>
      <c r="E187" s="66" t="s">
        <v>783</v>
      </c>
      <c r="F187" s="66" t="s">
        <v>796</v>
      </c>
    </row>
    <row r="188" spans="1:6" x14ac:dyDescent="0.25">
      <c r="A188" s="64">
        <v>42902</v>
      </c>
      <c r="B188" s="63" t="s">
        <v>42</v>
      </c>
      <c r="C188" s="63" t="s">
        <v>43</v>
      </c>
      <c r="D188" s="65">
        <v>1.2110000000000001</v>
      </c>
      <c r="E188" s="66" t="s">
        <v>723</v>
      </c>
      <c r="F188" s="66" t="s">
        <v>145</v>
      </c>
    </row>
    <row r="189" spans="1:6" x14ac:dyDescent="0.25">
      <c r="A189" s="64">
        <v>42902</v>
      </c>
      <c r="B189" s="63" t="s">
        <v>228</v>
      </c>
      <c r="C189" s="63" t="s">
        <v>229</v>
      </c>
      <c r="D189" s="65">
        <v>1.6860999999999999</v>
      </c>
      <c r="E189" s="66" t="s">
        <v>723</v>
      </c>
      <c r="F189" s="66" t="s">
        <v>797</v>
      </c>
    </row>
    <row r="190" spans="1:6" x14ac:dyDescent="0.25">
      <c r="A190" s="64">
        <v>42902</v>
      </c>
      <c r="B190" s="63" t="s">
        <v>386</v>
      </c>
      <c r="C190" s="63" t="s">
        <v>387</v>
      </c>
      <c r="D190" s="65">
        <v>0.25490000000000002</v>
      </c>
      <c r="E190" s="66" t="s">
        <v>798</v>
      </c>
      <c r="F190" s="66" t="s">
        <v>797</v>
      </c>
    </row>
    <row r="191" spans="1:6" x14ac:dyDescent="0.25">
      <c r="A191" s="64">
        <v>42902</v>
      </c>
      <c r="B191" s="63" t="s">
        <v>394</v>
      </c>
      <c r="C191" s="63" t="s">
        <v>395</v>
      </c>
      <c r="D191" s="65"/>
      <c r="E191" s="66" t="s">
        <v>799</v>
      </c>
      <c r="F191" s="66" t="s">
        <v>797</v>
      </c>
    </row>
    <row r="192" spans="1:6" x14ac:dyDescent="0.25">
      <c r="A192" s="64">
        <v>42902</v>
      </c>
      <c r="B192" s="63" t="s">
        <v>418</v>
      </c>
      <c r="C192" s="63" t="s">
        <v>419</v>
      </c>
      <c r="D192" s="65"/>
      <c r="E192" s="66">
        <v>0</v>
      </c>
      <c r="F192" s="66" t="s">
        <v>797</v>
      </c>
    </row>
    <row r="193" spans="1:6" x14ac:dyDescent="0.25">
      <c r="A193" s="64">
        <v>42902</v>
      </c>
      <c r="B193" s="63" t="s">
        <v>558</v>
      </c>
      <c r="C193" s="63" t="s">
        <v>559</v>
      </c>
      <c r="D193" s="65">
        <v>0.18360000000000001</v>
      </c>
      <c r="E193" s="66" t="s">
        <v>729</v>
      </c>
      <c r="F193" s="66" t="s">
        <v>797</v>
      </c>
    </row>
    <row r="194" spans="1:6" x14ac:dyDescent="0.25">
      <c r="A194" s="64">
        <v>42902</v>
      </c>
      <c r="B194" s="63" t="s">
        <v>691</v>
      </c>
      <c r="C194" s="63" t="s">
        <v>692</v>
      </c>
      <c r="D194" s="65">
        <v>0.26340000000000002</v>
      </c>
      <c r="E194" s="66" t="s">
        <v>800</v>
      </c>
      <c r="F194" s="66" t="s">
        <v>797</v>
      </c>
    </row>
    <row r="195" spans="1:6" x14ac:dyDescent="0.25">
      <c r="A195" s="64">
        <v>42902</v>
      </c>
      <c r="B195" s="63" t="s">
        <v>214</v>
      </c>
      <c r="C195" s="63" t="s">
        <v>215</v>
      </c>
      <c r="D195" s="65">
        <v>0.15340000000000001</v>
      </c>
      <c r="E195" s="66" t="s">
        <v>736</v>
      </c>
      <c r="F195" s="66" t="s">
        <v>801</v>
      </c>
    </row>
    <row r="196" spans="1:6" x14ac:dyDescent="0.25">
      <c r="A196" s="64">
        <v>42902</v>
      </c>
      <c r="B196" s="63" t="s">
        <v>250</v>
      </c>
      <c r="C196" s="63" t="s">
        <v>251</v>
      </c>
      <c r="D196" s="65">
        <v>0.13009999999999999</v>
      </c>
      <c r="E196" s="66" t="s">
        <v>802</v>
      </c>
      <c r="F196" s="66" t="s">
        <v>801</v>
      </c>
    </row>
    <row r="197" spans="1:6" x14ac:dyDescent="0.25">
      <c r="A197" s="64">
        <v>42902</v>
      </c>
      <c r="B197" s="63" t="s">
        <v>298</v>
      </c>
      <c r="C197" s="63" t="s">
        <v>299</v>
      </c>
      <c r="D197" s="65">
        <v>0.218</v>
      </c>
      <c r="E197" s="66" t="s">
        <v>803</v>
      </c>
      <c r="F197" s="66" t="s">
        <v>801</v>
      </c>
    </row>
    <row r="198" spans="1:6" x14ac:dyDescent="0.25">
      <c r="A198" s="64">
        <v>42902</v>
      </c>
      <c r="B198" s="63" t="s">
        <v>270</v>
      </c>
      <c r="C198" s="63" t="s">
        <v>271</v>
      </c>
      <c r="D198" s="65">
        <v>7.2599999999999998E-2</v>
      </c>
      <c r="E198" s="66" t="s">
        <v>723</v>
      </c>
      <c r="F198" s="66" t="s">
        <v>804</v>
      </c>
    </row>
    <row r="199" spans="1:6" x14ac:dyDescent="0.25">
      <c r="A199" s="64">
        <v>42902</v>
      </c>
      <c r="B199" s="63" t="s">
        <v>294</v>
      </c>
      <c r="C199" s="63" t="s">
        <v>295</v>
      </c>
      <c r="D199" s="65">
        <v>0.94240000000000002</v>
      </c>
      <c r="E199" s="66" t="s">
        <v>762</v>
      </c>
      <c r="F199" s="66" t="s">
        <v>804</v>
      </c>
    </row>
    <row r="200" spans="1:6" x14ac:dyDescent="0.25">
      <c r="A200" s="64">
        <v>42902</v>
      </c>
      <c r="B200" s="63" t="s">
        <v>370</v>
      </c>
      <c r="C200" s="63" t="s">
        <v>371</v>
      </c>
      <c r="D200" s="65">
        <v>0.12720000000000001</v>
      </c>
      <c r="E200" s="66" t="s">
        <v>805</v>
      </c>
      <c r="F200" s="66" t="s">
        <v>804</v>
      </c>
    </row>
    <row r="201" spans="1:6" x14ac:dyDescent="0.25">
      <c r="A201" s="64">
        <v>42902</v>
      </c>
      <c r="B201" s="63" t="s">
        <v>643</v>
      </c>
      <c r="C201" s="63" t="s">
        <v>644</v>
      </c>
      <c r="D201" s="65">
        <v>0.16159999999999999</v>
      </c>
      <c r="E201" s="66" t="s">
        <v>806</v>
      </c>
      <c r="F201" s="66" t="s">
        <v>804</v>
      </c>
    </row>
    <row r="202" spans="1:6" x14ac:dyDescent="0.25">
      <c r="A202" s="64">
        <v>42902</v>
      </c>
      <c r="B202" s="63" t="s">
        <v>570</v>
      </c>
      <c r="C202" s="63" t="s">
        <v>571</v>
      </c>
      <c r="D202" s="65">
        <v>0.3518</v>
      </c>
      <c r="E202" s="66" t="s">
        <v>733</v>
      </c>
      <c r="F202" s="66" t="s">
        <v>807</v>
      </c>
    </row>
    <row r="203" spans="1:6" x14ac:dyDescent="0.25">
      <c r="A203" s="64">
        <v>42902</v>
      </c>
      <c r="B203" s="63" t="s">
        <v>374</v>
      </c>
      <c r="C203" s="63" t="s">
        <v>375</v>
      </c>
      <c r="D203" s="65">
        <v>0.78839999999999999</v>
      </c>
      <c r="E203" s="66" t="s">
        <v>725</v>
      </c>
      <c r="F203" s="66" t="s">
        <v>183</v>
      </c>
    </row>
    <row r="204" spans="1:6" x14ac:dyDescent="0.25">
      <c r="A204" s="64">
        <v>42902</v>
      </c>
      <c r="B204" s="63" t="s">
        <v>26</v>
      </c>
      <c r="C204" s="63" t="s">
        <v>27</v>
      </c>
      <c r="D204" s="65">
        <v>0.24959999999999999</v>
      </c>
      <c r="E204" s="66" t="s">
        <v>733</v>
      </c>
      <c r="F204" s="66" t="s">
        <v>183</v>
      </c>
    </row>
    <row r="205" spans="1:6" x14ac:dyDescent="0.25">
      <c r="A205" s="64">
        <v>42902</v>
      </c>
      <c r="B205" s="63" t="s">
        <v>576</v>
      </c>
      <c r="C205" s="63" t="s">
        <v>577</v>
      </c>
      <c r="D205" s="65"/>
      <c r="E205" s="66" t="s">
        <v>752</v>
      </c>
      <c r="F205" s="66" t="s">
        <v>183</v>
      </c>
    </row>
    <row r="206" spans="1:6" x14ac:dyDescent="0.25">
      <c r="A206" s="64">
        <v>42902</v>
      </c>
      <c r="B206" s="63" t="s">
        <v>496</v>
      </c>
      <c r="C206" s="63" t="s">
        <v>497</v>
      </c>
      <c r="D206" s="65">
        <v>0.1552</v>
      </c>
      <c r="E206" s="66" t="s">
        <v>808</v>
      </c>
      <c r="F206" s="66" t="s">
        <v>809</v>
      </c>
    </row>
    <row r="207" spans="1:6" x14ac:dyDescent="0.25">
      <c r="A207" s="64">
        <v>42902</v>
      </c>
      <c r="B207" s="63" t="s">
        <v>518</v>
      </c>
      <c r="C207" s="63" t="s">
        <v>519</v>
      </c>
      <c r="D207" s="65">
        <v>0.3175</v>
      </c>
      <c r="E207" s="66" t="s">
        <v>720</v>
      </c>
      <c r="F207" s="66" t="s">
        <v>809</v>
      </c>
    </row>
    <row r="208" spans="1:6" x14ac:dyDescent="0.25">
      <c r="A208" s="64">
        <v>42902</v>
      </c>
      <c r="B208" s="63" t="s">
        <v>546</v>
      </c>
      <c r="C208" s="63" t="s">
        <v>547</v>
      </c>
      <c r="D208" s="65">
        <v>8.7400000000000005E-2</v>
      </c>
      <c r="E208" s="66">
        <v>0</v>
      </c>
      <c r="F208" s="66" t="s">
        <v>809</v>
      </c>
    </row>
    <row r="209" spans="1:6" x14ac:dyDescent="0.25">
      <c r="A209" s="64">
        <v>42902</v>
      </c>
      <c r="B209" s="63" t="s">
        <v>705</v>
      </c>
      <c r="C209" s="63" t="s">
        <v>706</v>
      </c>
      <c r="D209" s="65"/>
      <c r="E209" s="66">
        <v>0</v>
      </c>
      <c r="F209" s="66" t="s">
        <v>809</v>
      </c>
    </row>
    <row r="210" spans="1:6" x14ac:dyDescent="0.25">
      <c r="A210" s="64">
        <v>42902</v>
      </c>
      <c r="B210" s="63" t="s">
        <v>657</v>
      </c>
      <c r="C210" s="63" t="s">
        <v>658</v>
      </c>
      <c r="D210" s="65">
        <v>0.23749999999999999</v>
      </c>
      <c r="E210" s="66" t="s">
        <v>736</v>
      </c>
      <c r="F210" s="66" t="s">
        <v>810</v>
      </c>
    </row>
    <row r="211" spans="1:6" x14ac:dyDescent="0.25">
      <c r="A211" s="64">
        <v>42902</v>
      </c>
      <c r="B211" s="63" t="s">
        <v>484</v>
      </c>
      <c r="C211" s="63" t="s">
        <v>485</v>
      </c>
      <c r="D211" s="65">
        <v>0.32179999999999997</v>
      </c>
      <c r="E211" s="66" t="s">
        <v>749</v>
      </c>
      <c r="F211" s="66" t="s">
        <v>811</v>
      </c>
    </row>
    <row r="212" spans="1:6" x14ac:dyDescent="0.25">
      <c r="A212" s="64">
        <v>42902</v>
      </c>
      <c r="B212" s="63" t="s">
        <v>248</v>
      </c>
      <c r="C212" s="63" t="s">
        <v>249</v>
      </c>
      <c r="D212" s="65">
        <v>4.7600000000000003E-2</v>
      </c>
      <c r="E212" s="66" t="s">
        <v>786</v>
      </c>
      <c r="F212" s="66" t="s">
        <v>812</v>
      </c>
    </row>
    <row r="213" spans="1:6" x14ac:dyDescent="0.25">
      <c r="A213" s="64">
        <v>42902</v>
      </c>
      <c r="B213" s="63" t="s">
        <v>274</v>
      </c>
      <c r="C213" s="63" t="s">
        <v>275</v>
      </c>
      <c r="D213" s="65">
        <v>0.22220000000000001</v>
      </c>
      <c r="E213" s="66" t="s">
        <v>813</v>
      </c>
      <c r="F213" s="66" t="s">
        <v>812</v>
      </c>
    </row>
    <row r="214" spans="1:6" x14ac:dyDescent="0.25">
      <c r="A214" s="64">
        <v>42902</v>
      </c>
      <c r="B214" s="63" t="s">
        <v>290</v>
      </c>
      <c r="C214" s="63" t="s">
        <v>291</v>
      </c>
      <c r="D214" s="65">
        <v>0.17399999999999999</v>
      </c>
      <c r="E214" s="66" t="s">
        <v>743</v>
      </c>
      <c r="F214" s="66" t="s">
        <v>189</v>
      </c>
    </row>
    <row r="215" spans="1:6" x14ac:dyDescent="0.25">
      <c r="A215" s="64">
        <v>42902</v>
      </c>
      <c r="B215" s="63" t="s">
        <v>308</v>
      </c>
      <c r="C215" s="63" t="s">
        <v>309</v>
      </c>
      <c r="D215" s="65">
        <v>0.22919999999999999</v>
      </c>
      <c r="E215" s="66" t="s">
        <v>736</v>
      </c>
      <c r="F215" s="66" t="s">
        <v>189</v>
      </c>
    </row>
    <row r="216" spans="1:6" x14ac:dyDescent="0.25">
      <c r="A216" s="64">
        <v>42902</v>
      </c>
      <c r="B216" s="63" t="s">
        <v>396</v>
      </c>
      <c r="C216" s="63" t="s">
        <v>397</v>
      </c>
      <c r="D216" s="65"/>
      <c r="E216" s="66" t="s">
        <v>731</v>
      </c>
      <c r="F216" s="66" t="s">
        <v>189</v>
      </c>
    </row>
    <row r="217" spans="1:6" x14ac:dyDescent="0.25">
      <c r="A217" s="64">
        <v>42902</v>
      </c>
      <c r="B217" s="63" t="s">
        <v>362</v>
      </c>
      <c r="C217" s="63" t="s">
        <v>363</v>
      </c>
      <c r="D217" s="65">
        <v>5.74E-2</v>
      </c>
      <c r="E217" s="66">
        <v>0</v>
      </c>
      <c r="F217" s="66" t="s">
        <v>190</v>
      </c>
    </row>
    <row r="218" spans="1:6" x14ac:dyDescent="0.25">
      <c r="A218" s="64">
        <v>42902</v>
      </c>
      <c r="B218" s="63" t="s">
        <v>380</v>
      </c>
      <c r="C218" s="63" t="s">
        <v>381</v>
      </c>
      <c r="D218" s="65">
        <v>0.50780000000000003</v>
      </c>
      <c r="E218" s="66" t="s">
        <v>799</v>
      </c>
      <c r="F218" s="66" t="s">
        <v>190</v>
      </c>
    </row>
    <row r="219" spans="1:6" x14ac:dyDescent="0.25">
      <c r="A219" s="64">
        <v>42902</v>
      </c>
      <c r="B219" s="63" t="s">
        <v>384</v>
      </c>
      <c r="C219" s="63" t="s">
        <v>385</v>
      </c>
      <c r="D219" s="65">
        <v>0.18690000000000001</v>
      </c>
      <c r="E219" s="66" t="s">
        <v>729</v>
      </c>
      <c r="F219" s="66" t="s">
        <v>190</v>
      </c>
    </row>
    <row r="220" spans="1:6" x14ac:dyDescent="0.25">
      <c r="A220" s="64">
        <v>42902</v>
      </c>
      <c r="B220" s="63" t="s">
        <v>7</v>
      </c>
      <c r="C220" s="63" t="s">
        <v>8</v>
      </c>
      <c r="D220" s="65">
        <v>1.4918</v>
      </c>
      <c r="E220" s="66" t="s">
        <v>740</v>
      </c>
      <c r="F220" s="66" t="s">
        <v>190</v>
      </c>
    </row>
    <row r="221" spans="1:6" x14ac:dyDescent="0.25">
      <c r="A221" s="64">
        <v>42902</v>
      </c>
      <c r="B221" s="63" t="s">
        <v>669</v>
      </c>
      <c r="C221" s="63" t="s">
        <v>670</v>
      </c>
      <c r="D221" s="65">
        <v>0.1517</v>
      </c>
      <c r="E221" s="66" t="s">
        <v>730</v>
      </c>
      <c r="F221" s="66" t="s">
        <v>190</v>
      </c>
    </row>
    <row r="222" spans="1:6" x14ac:dyDescent="0.25">
      <c r="A222" s="64">
        <v>42902</v>
      </c>
      <c r="B222" s="63" t="s">
        <v>276</v>
      </c>
      <c r="C222" s="63" t="s">
        <v>277</v>
      </c>
      <c r="D222" s="65">
        <v>8.5699999999999998E-2</v>
      </c>
      <c r="E222" s="66" t="s">
        <v>750</v>
      </c>
      <c r="F222" s="66" t="s">
        <v>814</v>
      </c>
    </row>
    <row r="223" spans="1:6" x14ac:dyDescent="0.25">
      <c r="A223" s="64">
        <v>42902</v>
      </c>
      <c r="B223" s="63" t="s">
        <v>412</v>
      </c>
      <c r="C223" s="63" t="s">
        <v>413</v>
      </c>
      <c r="D223" s="65">
        <v>3.7100000000000001E-2</v>
      </c>
      <c r="E223" s="66" t="s">
        <v>815</v>
      </c>
      <c r="F223" s="66" t="s">
        <v>814</v>
      </c>
    </row>
    <row r="224" spans="1:6" x14ac:dyDescent="0.25">
      <c r="A224" s="64">
        <v>42902</v>
      </c>
      <c r="B224" s="63" t="s">
        <v>436</v>
      </c>
      <c r="C224" s="63" t="s">
        <v>437</v>
      </c>
      <c r="D224" s="65">
        <v>0.22639999999999999</v>
      </c>
      <c r="E224" s="66" t="s">
        <v>725</v>
      </c>
      <c r="F224" s="66" t="s">
        <v>814</v>
      </c>
    </row>
    <row r="225" spans="1:6" x14ac:dyDescent="0.25">
      <c r="A225" s="64">
        <v>42902</v>
      </c>
      <c r="B225" s="63" t="s">
        <v>512</v>
      </c>
      <c r="C225" s="63" t="s">
        <v>513</v>
      </c>
      <c r="D225" s="65">
        <v>0.2046</v>
      </c>
      <c r="E225" s="66" t="s">
        <v>730</v>
      </c>
      <c r="F225" s="66" t="s">
        <v>814</v>
      </c>
    </row>
    <row r="226" spans="1:6" x14ac:dyDescent="0.25">
      <c r="A226" s="64">
        <v>42902</v>
      </c>
      <c r="B226" s="63" t="s">
        <v>584</v>
      </c>
      <c r="C226" s="63" t="s">
        <v>585</v>
      </c>
      <c r="D226" s="65">
        <v>0.4017</v>
      </c>
      <c r="E226" s="66" t="s">
        <v>756</v>
      </c>
      <c r="F226" s="66" t="s">
        <v>814</v>
      </c>
    </row>
    <row r="227" spans="1:6" x14ac:dyDescent="0.25">
      <c r="A227" s="64">
        <v>42902</v>
      </c>
      <c r="B227" s="63" t="s">
        <v>310</v>
      </c>
      <c r="C227" s="63" t="s">
        <v>311</v>
      </c>
      <c r="D227" s="65">
        <v>0.1089</v>
      </c>
      <c r="E227" s="66" t="s">
        <v>726</v>
      </c>
      <c r="F227" s="66" t="s">
        <v>816</v>
      </c>
    </row>
    <row r="228" spans="1:6" x14ac:dyDescent="0.25">
      <c r="A228" s="64">
        <v>42902</v>
      </c>
      <c r="B228" s="63" t="s">
        <v>448</v>
      </c>
      <c r="C228" s="63" t="s">
        <v>449</v>
      </c>
      <c r="D228" s="65">
        <v>0.15970000000000001</v>
      </c>
      <c r="E228" s="66" t="s">
        <v>817</v>
      </c>
      <c r="F228" s="66" t="s">
        <v>816</v>
      </c>
    </row>
    <row r="229" spans="1:6" x14ac:dyDescent="0.25">
      <c r="A229" s="64">
        <v>42902</v>
      </c>
      <c r="B229" s="63" t="s">
        <v>514</v>
      </c>
      <c r="C229" s="63" t="s">
        <v>515</v>
      </c>
      <c r="D229" s="65">
        <v>0.88119999999999998</v>
      </c>
      <c r="E229" s="66" t="s">
        <v>736</v>
      </c>
      <c r="F229" s="66" t="s">
        <v>816</v>
      </c>
    </row>
    <row r="230" spans="1:6" x14ac:dyDescent="0.25">
      <c r="A230" s="64">
        <v>42902</v>
      </c>
      <c r="B230" s="63" t="s">
        <v>220</v>
      </c>
      <c r="C230" s="63" t="s">
        <v>221</v>
      </c>
      <c r="D230" s="65">
        <v>0.25819999999999999</v>
      </c>
      <c r="E230" s="66" t="s">
        <v>818</v>
      </c>
      <c r="F230" s="66" t="s">
        <v>819</v>
      </c>
    </row>
    <row r="231" spans="1:6" x14ac:dyDescent="0.25">
      <c r="A231" s="64">
        <v>42902</v>
      </c>
      <c r="B231" s="63" t="s">
        <v>210</v>
      </c>
      <c r="C231" s="63" t="s">
        <v>211</v>
      </c>
      <c r="D231" s="65">
        <v>5.96E-2</v>
      </c>
      <c r="E231" s="66">
        <v>0</v>
      </c>
      <c r="F231" s="66" t="s">
        <v>820</v>
      </c>
    </row>
    <row r="232" spans="1:6" x14ac:dyDescent="0.25">
      <c r="A232" s="64">
        <v>42902</v>
      </c>
      <c r="B232" s="63" t="s">
        <v>330</v>
      </c>
      <c r="C232" s="63" t="s">
        <v>331</v>
      </c>
      <c r="D232" s="65">
        <v>0.1197</v>
      </c>
      <c r="E232" s="66" t="s">
        <v>736</v>
      </c>
      <c r="F232" s="66" t="s">
        <v>820</v>
      </c>
    </row>
    <row r="233" spans="1:6" x14ac:dyDescent="0.25">
      <c r="A233" s="64">
        <v>42902</v>
      </c>
      <c r="B233" s="63" t="s">
        <v>430</v>
      </c>
      <c r="C233" s="63" t="s">
        <v>431</v>
      </c>
      <c r="D233" s="65">
        <v>0.34710000000000002</v>
      </c>
      <c r="E233" s="66" t="s">
        <v>808</v>
      </c>
      <c r="F233" s="66" t="s">
        <v>820</v>
      </c>
    </row>
    <row r="234" spans="1:6" x14ac:dyDescent="0.25">
      <c r="A234" s="64">
        <v>42902</v>
      </c>
      <c r="B234" s="63" t="s">
        <v>346</v>
      </c>
      <c r="C234" s="63" t="s">
        <v>347</v>
      </c>
      <c r="D234" s="65">
        <v>0.1215</v>
      </c>
      <c r="E234" s="66" t="s">
        <v>798</v>
      </c>
      <c r="F234" s="66" t="s">
        <v>191</v>
      </c>
    </row>
    <row r="235" spans="1:6" x14ac:dyDescent="0.25">
      <c r="A235" s="64">
        <v>42902</v>
      </c>
      <c r="B235" s="63" t="s">
        <v>498</v>
      </c>
      <c r="C235" s="63" t="s">
        <v>499</v>
      </c>
      <c r="D235" s="65">
        <v>0.22259999999999999</v>
      </c>
      <c r="E235" s="66" t="s">
        <v>733</v>
      </c>
      <c r="F235" s="66" t="s">
        <v>191</v>
      </c>
    </row>
    <row r="236" spans="1:6" x14ac:dyDescent="0.25">
      <c r="A236" s="64">
        <v>42902</v>
      </c>
      <c r="B236" s="63" t="s">
        <v>534</v>
      </c>
      <c r="C236" s="63" t="s">
        <v>535</v>
      </c>
      <c r="D236" s="65">
        <v>0.125</v>
      </c>
      <c r="E236" s="66">
        <v>0</v>
      </c>
      <c r="F236" s="66" t="s">
        <v>191</v>
      </c>
    </row>
    <row r="237" spans="1:6" x14ac:dyDescent="0.25">
      <c r="A237" s="64">
        <v>42902</v>
      </c>
      <c r="B237" s="63" t="s">
        <v>536</v>
      </c>
      <c r="C237" s="63" t="s">
        <v>537</v>
      </c>
      <c r="D237" s="65">
        <v>0.27779999999999999</v>
      </c>
      <c r="E237" s="66" t="s">
        <v>764</v>
      </c>
      <c r="F237" s="66" t="s">
        <v>191</v>
      </c>
    </row>
    <row r="238" spans="1:6" x14ac:dyDescent="0.25">
      <c r="A238" s="64">
        <v>42902</v>
      </c>
      <c r="B238" s="63" t="s">
        <v>318</v>
      </c>
      <c r="C238" s="63" t="s">
        <v>319</v>
      </c>
      <c r="D238" s="65">
        <v>0.27379999999999999</v>
      </c>
      <c r="E238" s="66" t="s">
        <v>821</v>
      </c>
      <c r="F238" s="66" t="s">
        <v>192</v>
      </c>
    </row>
    <row r="239" spans="1:6" x14ac:dyDescent="0.25">
      <c r="A239" s="64">
        <v>42902</v>
      </c>
      <c r="B239" s="63" t="s">
        <v>342</v>
      </c>
      <c r="C239" s="63" t="s">
        <v>343</v>
      </c>
      <c r="D239" s="65">
        <v>6.7699999999999996E-2</v>
      </c>
      <c r="E239" s="66" t="s">
        <v>805</v>
      </c>
      <c r="F239" s="66" t="s">
        <v>192</v>
      </c>
    </row>
    <row r="240" spans="1:6" x14ac:dyDescent="0.25">
      <c r="A240" s="64">
        <v>42902</v>
      </c>
      <c r="B240" s="63" t="s">
        <v>28</v>
      </c>
      <c r="C240" s="63" t="s">
        <v>29</v>
      </c>
      <c r="D240" s="65">
        <v>0.2427</v>
      </c>
      <c r="E240" s="66" t="s">
        <v>739</v>
      </c>
      <c r="F240" s="66" t="s">
        <v>192</v>
      </c>
    </row>
    <row r="241" spans="1:6" x14ac:dyDescent="0.25">
      <c r="A241" s="64">
        <v>42902</v>
      </c>
      <c r="B241" s="63" t="s">
        <v>36</v>
      </c>
      <c r="C241" s="63" t="s">
        <v>37</v>
      </c>
      <c r="D241" s="65">
        <v>0.21129999999999999</v>
      </c>
      <c r="E241" s="66" t="s">
        <v>736</v>
      </c>
      <c r="F241" s="66" t="s">
        <v>192</v>
      </c>
    </row>
    <row r="242" spans="1:6" x14ac:dyDescent="0.25">
      <c r="A242" s="64">
        <v>42902</v>
      </c>
      <c r="B242" s="63" t="s">
        <v>619</v>
      </c>
      <c r="C242" s="63" t="s">
        <v>620</v>
      </c>
      <c r="D242" s="65"/>
      <c r="E242" s="66">
        <v>0</v>
      </c>
      <c r="F242" s="66" t="s">
        <v>192</v>
      </c>
    </row>
    <row r="243" spans="1:6" x14ac:dyDescent="0.25">
      <c r="A243" s="64">
        <v>42902</v>
      </c>
      <c r="B243" s="63" t="s">
        <v>621</v>
      </c>
      <c r="C243" s="63" t="s">
        <v>622</v>
      </c>
      <c r="D243" s="65"/>
      <c r="E243" s="66">
        <v>0</v>
      </c>
      <c r="F243" s="66" t="s">
        <v>192</v>
      </c>
    </row>
    <row r="244" spans="1:6" x14ac:dyDescent="0.25">
      <c r="A244" s="64">
        <v>42902</v>
      </c>
      <c r="B244" s="63" t="s">
        <v>240</v>
      </c>
      <c r="C244" s="63" t="s">
        <v>241</v>
      </c>
      <c r="D244" s="65">
        <v>0.1464</v>
      </c>
      <c r="E244" s="66">
        <v>0</v>
      </c>
      <c r="F244" s="66" t="s">
        <v>822</v>
      </c>
    </row>
    <row r="245" spans="1:6" x14ac:dyDescent="0.25">
      <c r="A245" s="64">
        <v>42902</v>
      </c>
      <c r="B245" s="63" t="s">
        <v>256</v>
      </c>
      <c r="C245" s="63" t="s">
        <v>257</v>
      </c>
      <c r="D245" s="65">
        <v>0.28170000000000001</v>
      </c>
      <c r="E245" s="66" t="s">
        <v>743</v>
      </c>
      <c r="F245" s="66" t="s">
        <v>822</v>
      </c>
    </row>
    <row r="246" spans="1:6" x14ac:dyDescent="0.25">
      <c r="A246" s="64">
        <v>42902</v>
      </c>
      <c r="B246" s="63" t="s">
        <v>320</v>
      </c>
      <c r="C246" s="63" t="s">
        <v>321</v>
      </c>
      <c r="D246" s="65">
        <v>0.39019999999999999</v>
      </c>
      <c r="E246" s="66" t="s">
        <v>792</v>
      </c>
      <c r="F246" s="66" t="s">
        <v>822</v>
      </c>
    </row>
    <row r="247" spans="1:6" x14ac:dyDescent="0.25">
      <c r="A247" s="64">
        <v>42902</v>
      </c>
      <c r="B247" s="63" t="s">
        <v>506</v>
      </c>
      <c r="C247" s="63" t="s">
        <v>507</v>
      </c>
      <c r="D247" s="65">
        <v>0.2195</v>
      </c>
      <c r="E247" s="66">
        <v>0</v>
      </c>
      <c r="F247" s="66" t="s">
        <v>822</v>
      </c>
    </row>
    <row r="248" spans="1:6" x14ac:dyDescent="0.25">
      <c r="A248" s="64">
        <v>42902</v>
      </c>
      <c r="B248" s="63" t="s">
        <v>354</v>
      </c>
      <c r="C248" s="63" t="s">
        <v>355</v>
      </c>
      <c r="D248" s="65">
        <v>0.28720000000000001</v>
      </c>
      <c r="E248" s="66" t="s">
        <v>818</v>
      </c>
      <c r="F248" s="66" t="s">
        <v>193</v>
      </c>
    </row>
    <row r="249" spans="1:6" x14ac:dyDescent="0.25">
      <c r="A249" s="64">
        <v>42902</v>
      </c>
      <c r="B249" s="63" t="s">
        <v>516</v>
      </c>
      <c r="C249" s="63" t="s">
        <v>517</v>
      </c>
      <c r="D249" s="65">
        <v>0.1663</v>
      </c>
      <c r="E249" s="66">
        <v>0</v>
      </c>
      <c r="F249" s="66" t="s">
        <v>193</v>
      </c>
    </row>
    <row r="250" spans="1:6" x14ac:dyDescent="0.25">
      <c r="A250" s="64">
        <v>42902</v>
      </c>
      <c r="B250" s="63" t="s">
        <v>586</v>
      </c>
      <c r="C250" s="63" t="s">
        <v>587</v>
      </c>
      <c r="D250" s="65">
        <v>0.13159999999999999</v>
      </c>
      <c r="E250" s="66" t="s">
        <v>823</v>
      </c>
      <c r="F250" s="66" t="s">
        <v>193</v>
      </c>
    </row>
    <row r="251" spans="1:6" x14ac:dyDescent="0.25">
      <c r="A251" s="64">
        <v>42902</v>
      </c>
      <c r="B251" s="63" t="s">
        <v>278</v>
      </c>
      <c r="C251" s="63" t="s">
        <v>279</v>
      </c>
      <c r="D251" s="65">
        <v>0.16189999999999999</v>
      </c>
      <c r="E251" s="66" t="s">
        <v>730</v>
      </c>
      <c r="F251" s="66" t="s">
        <v>194</v>
      </c>
    </row>
    <row r="252" spans="1:6" x14ac:dyDescent="0.25">
      <c r="A252" s="64">
        <v>42902</v>
      </c>
      <c r="B252" s="63" t="s">
        <v>284</v>
      </c>
      <c r="C252" s="63" t="s">
        <v>285</v>
      </c>
      <c r="D252" s="65">
        <v>0.31690000000000002</v>
      </c>
      <c r="E252" s="66" t="s">
        <v>792</v>
      </c>
      <c r="F252" s="66" t="s">
        <v>194</v>
      </c>
    </row>
    <row r="253" spans="1:6" x14ac:dyDescent="0.25">
      <c r="A253" s="64">
        <v>42902</v>
      </c>
      <c r="B253" s="63" t="s">
        <v>408</v>
      </c>
      <c r="C253" s="63" t="s">
        <v>409</v>
      </c>
      <c r="D253" s="65">
        <v>0.32950000000000002</v>
      </c>
      <c r="E253" s="66" t="s">
        <v>741</v>
      </c>
      <c r="F253" s="66" t="s">
        <v>194</v>
      </c>
    </row>
    <row r="254" spans="1:6" x14ac:dyDescent="0.25">
      <c r="A254" s="64">
        <v>42902</v>
      </c>
      <c r="B254" s="63" t="s">
        <v>468</v>
      </c>
      <c r="C254" s="63" t="s">
        <v>469</v>
      </c>
      <c r="D254" s="65">
        <v>9.9199999999999997E-2</v>
      </c>
      <c r="E254" s="66" t="s">
        <v>824</v>
      </c>
      <c r="F254" s="66" t="s">
        <v>194</v>
      </c>
    </row>
    <row r="255" spans="1:6" x14ac:dyDescent="0.25">
      <c r="A255" s="64">
        <v>42902</v>
      </c>
      <c r="B255" s="63" t="s">
        <v>18</v>
      </c>
      <c r="C255" s="63" t="s">
        <v>19</v>
      </c>
      <c r="D255" s="65">
        <v>0.71319999999999995</v>
      </c>
      <c r="E255" s="66" t="s">
        <v>824</v>
      </c>
      <c r="F255" s="66" t="s">
        <v>194</v>
      </c>
    </row>
    <row r="256" spans="1:6" x14ac:dyDescent="0.25">
      <c r="A256" s="64">
        <v>42902</v>
      </c>
      <c r="B256" s="63" t="s">
        <v>524</v>
      </c>
      <c r="C256" s="63" t="s">
        <v>525</v>
      </c>
      <c r="D256" s="65">
        <v>0.2157</v>
      </c>
      <c r="E256" s="66" t="s">
        <v>733</v>
      </c>
      <c r="F256" s="66" t="s">
        <v>194</v>
      </c>
    </row>
    <row r="257" spans="1:6" x14ac:dyDescent="0.25">
      <c r="A257" s="64">
        <v>42902</v>
      </c>
      <c r="B257" s="63" t="s">
        <v>382</v>
      </c>
      <c r="C257" s="63" t="s">
        <v>383</v>
      </c>
      <c r="D257" s="65">
        <v>0.3115</v>
      </c>
      <c r="E257" s="66" t="s">
        <v>746</v>
      </c>
      <c r="F257" s="66" t="s">
        <v>713</v>
      </c>
    </row>
    <row r="258" spans="1:6" x14ac:dyDescent="0.25">
      <c r="A258" s="64">
        <v>42902</v>
      </c>
      <c r="B258" s="63" t="s">
        <v>392</v>
      </c>
      <c r="C258" s="63" t="s">
        <v>393</v>
      </c>
      <c r="D258" s="65">
        <v>0.1076</v>
      </c>
      <c r="E258" s="66" t="s">
        <v>754</v>
      </c>
      <c r="F258" s="66" t="s">
        <v>713</v>
      </c>
    </row>
    <row r="259" spans="1:6" x14ac:dyDescent="0.25">
      <c r="A259" s="64">
        <v>42902</v>
      </c>
      <c r="B259" s="63" t="s">
        <v>542</v>
      </c>
      <c r="C259" s="63" t="s">
        <v>543</v>
      </c>
      <c r="D259" s="65"/>
      <c r="E259" s="66" t="s">
        <v>821</v>
      </c>
      <c r="F259" s="66" t="s">
        <v>713</v>
      </c>
    </row>
    <row r="260" spans="1:6" x14ac:dyDescent="0.25">
      <c r="A260" s="64">
        <v>42902</v>
      </c>
      <c r="B260" s="63" t="s">
        <v>655</v>
      </c>
      <c r="C260" s="63" t="s">
        <v>656</v>
      </c>
      <c r="D260" s="65"/>
      <c r="E260" s="66">
        <v>0</v>
      </c>
      <c r="F260" s="66" t="s">
        <v>713</v>
      </c>
    </row>
    <row r="261" spans="1:6" x14ac:dyDescent="0.25">
      <c r="A261" s="64">
        <v>42902</v>
      </c>
      <c r="B261" s="63" t="s">
        <v>316</v>
      </c>
      <c r="C261" s="63" t="s">
        <v>317</v>
      </c>
      <c r="D261" s="65">
        <v>0.20349999999999999</v>
      </c>
      <c r="E261" s="66" t="s">
        <v>732</v>
      </c>
      <c r="F261" s="66" t="s">
        <v>195</v>
      </c>
    </row>
    <row r="262" spans="1:6" x14ac:dyDescent="0.25">
      <c r="A262" s="64">
        <v>42902</v>
      </c>
      <c r="B262" s="63" t="s">
        <v>334</v>
      </c>
      <c r="C262" s="63" t="s">
        <v>335</v>
      </c>
      <c r="D262" s="65">
        <v>7.8899999999999998E-2</v>
      </c>
      <c r="E262" s="66" t="s">
        <v>727</v>
      </c>
      <c r="F262" s="66" t="s">
        <v>195</v>
      </c>
    </row>
    <row r="263" spans="1:6" x14ac:dyDescent="0.25">
      <c r="A263" s="64">
        <v>42902</v>
      </c>
      <c r="B263" s="63" t="s">
        <v>360</v>
      </c>
      <c r="C263" s="63" t="s">
        <v>361</v>
      </c>
      <c r="D263" s="65">
        <v>7.7899999999999997E-2</v>
      </c>
      <c r="E263" s="66" t="s">
        <v>736</v>
      </c>
      <c r="F263" s="66" t="s">
        <v>195</v>
      </c>
    </row>
    <row r="264" spans="1:6" x14ac:dyDescent="0.25">
      <c r="A264" s="64">
        <v>42902</v>
      </c>
      <c r="B264" s="63" t="s">
        <v>522</v>
      </c>
      <c r="C264" s="63" t="s">
        <v>523</v>
      </c>
      <c r="D264" s="65">
        <v>0.31940000000000002</v>
      </c>
      <c r="E264" s="66" t="s">
        <v>824</v>
      </c>
      <c r="F264" s="66" t="s">
        <v>195</v>
      </c>
    </row>
    <row r="265" spans="1:6" x14ac:dyDescent="0.25">
      <c r="A265" s="64">
        <v>42902</v>
      </c>
      <c r="B265" s="63" t="s">
        <v>532</v>
      </c>
      <c r="C265" s="63" t="s">
        <v>533</v>
      </c>
      <c r="D265" s="65">
        <v>0.1116</v>
      </c>
      <c r="E265" s="66" t="s">
        <v>734</v>
      </c>
      <c r="F265" s="66" t="s">
        <v>195</v>
      </c>
    </row>
    <row r="266" spans="1:6" x14ac:dyDescent="0.25">
      <c r="A266" s="64">
        <v>42902</v>
      </c>
      <c r="B266" s="63" t="s">
        <v>623</v>
      </c>
      <c r="C266" s="63" t="s">
        <v>624</v>
      </c>
      <c r="D266" s="65">
        <v>0.17460000000000001</v>
      </c>
      <c r="E266" s="66">
        <v>0</v>
      </c>
      <c r="F266" s="66" t="s">
        <v>195</v>
      </c>
    </row>
    <row r="267" spans="1:6" x14ac:dyDescent="0.25">
      <c r="A267" s="64">
        <v>42902</v>
      </c>
      <c r="B267" s="63" t="s">
        <v>234</v>
      </c>
      <c r="C267" s="63" t="s">
        <v>235</v>
      </c>
      <c r="D267" s="65">
        <v>0.18809999999999999</v>
      </c>
      <c r="E267" s="66" t="s">
        <v>721</v>
      </c>
      <c r="F267" s="66" t="s">
        <v>196</v>
      </c>
    </row>
    <row r="268" spans="1:6" x14ac:dyDescent="0.25">
      <c r="A268" s="64">
        <v>42902</v>
      </c>
      <c r="B268" s="63" t="s">
        <v>326</v>
      </c>
      <c r="C268" s="63" t="s">
        <v>327</v>
      </c>
      <c r="D268" s="65">
        <v>0.11550000000000001</v>
      </c>
      <c r="E268" s="66" t="s">
        <v>740</v>
      </c>
      <c r="F268" s="66" t="s">
        <v>196</v>
      </c>
    </row>
    <row r="269" spans="1:6" x14ac:dyDescent="0.25">
      <c r="A269" s="64">
        <v>42902</v>
      </c>
      <c r="B269" s="63" t="s">
        <v>332</v>
      </c>
      <c r="C269" s="63" t="s">
        <v>333</v>
      </c>
      <c r="D269" s="65">
        <v>0.16159999999999999</v>
      </c>
      <c r="E269" s="66" t="s">
        <v>800</v>
      </c>
      <c r="F269" s="66" t="s">
        <v>196</v>
      </c>
    </row>
    <row r="270" spans="1:6" x14ac:dyDescent="0.25">
      <c r="A270" s="64">
        <v>42902</v>
      </c>
      <c r="B270" s="63" t="s">
        <v>424</v>
      </c>
      <c r="C270" s="63" t="s">
        <v>425</v>
      </c>
      <c r="D270" s="65">
        <v>0.1318</v>
      </c>
      <c r="E270" s="66" t="s">
        <v>722</v>
      </c>
      <c r="F270" s="66" t="s">
        <v>196</v>
      </c>
    </row>
    <row r="271" spans="1:6" x14ac:dyDescent="0.25">
      <c r="A271" s="64">
        <v>42902</v>
      </c>
      <c r="B271" s="63" t="s">
        <v>460</v>
      </c>
      <c r="C271" s="63" t="s">
        <v>461</v>
      </c>
      <c r="D271" s="65">
        <v>0.57299999999999995</v>
      </c>
      <c r="E271" s="66" t="s">
        <v>733</v>
      </c>
      <c r="F271" s="66" t="s">
        <v>196</v>
      </c>
    </row>
    <row r="272" spans="1:6" x14ac:dyDescent="0.25">
      <c r="A272" s="64">
        <v>42902</v>
      </c>
      <c r="B272" s="63" t="s">
        <v>16</v>
      </c>
      <c r="C272" s="63" t="s">
        <v>17</v>
      </c>
      <c r="D272" s="65">
        <v>2.3933</v>
      </c>
      <c r="E272" s="66" t="s">
        <v>754</v>
      </c>
      <c r="F272" s="66" t="s">
        <v>196</v>
      </c>
    </row>
    <row r="273" spans="1:6" x14ac:dyDescent="0.25">
      <c r="A273" s="64">
        <v>42902</v>
      </c>
      <c r="B273" s="63" t="s">
        <v>476</v>
      </c>
      <c r="C273" s="63" t="s">
        <v>477</v>
      </c>
      <c r="D273" s="65">
        <v>0.28189999999999998</v>
      </c>
      <c r="E273" s="66" t="s">
        <v>817</v>
      </c>
      <c r="F273" s="66" t="s">
        <v>196</v>
      </c>
    </row>
    <row r="274" spans="1:6" x14ac:dyDescent="0.25">
      <c r="A274" s="64">
        <v>42902</v>
      </c>
      <c r="B274" s="63" t="s">
        <v>560</v>
      </c>
      <c r="C274" s="63" t="s">
        <v>561</v>
      </c>
      <c r="D274" s="65">
        <v>0.14119999999999999</v>
      </c>
      <c r="E274" s="66" t="s">
        <v>733</v>
      </c>
      <c r="F274" s="66" t="s">
        <v>196</v>
      </c>
    </row>
    <row r="275" spans="1:6" x14ac:dyDescent="0.25">
      <c r="A275" s="64">
        <v>42902</v>
      </c>
      <c r="B275" s="63" t="s">
        <v>572</v>
      </c>
      <c r="C275" s="63" t="s">
        <v>573</v>
      </c>
      <c r="D275" s="65">
        <v>0.18110000000000001</v>
      </c>
      <c r="E275" s="66" t="s">
        <v>735</v>
      </c>
      <c r="F275" s="66" t="s">
        <v>196</v>
      </c>
    </row>
    <row r="276" spans="1:6" x14ac:dyDescent="0.25">
      <c r="A276" s="64">
        <v>42902</v>
      </c>
      <c r="B276" s="63" t="s">
        <v>54</v>
      </c>
      <c r="C276" s="63" t="s">
        <v>55</v>
      </c>
      <c r="D276" s="65">
        <v>2.1227</v>
      </c>
      <c r="E276" s="66" t="s">
        <v>731</v>
      </c>
      <c r="F276" s="66" t="s">
        <v>196</v>
      </c>
    </row>
    <row r="277" spans="1:6" x14ac:dyDescent="0.25">
      <c r="A277" s="64">
        <v>42902</v>
      </c>
      <c r="B277" s="63" t="s">
        <v>703</v>
      </c>
      <c r="C277" s="63" t="s">
        <v>704</v>
      </c>
      <c r="D277" s="65"/>
      <c r="E277" s="66">
        <v>0</v>
      </c>
      <c r="F277" s="66" t="s">
        <v>196</v>
      </c>
    </row>
    <row r="278" spans="1:6" x14ac:dyDescent="0.25">
      <c r="A278" s="64">
        <v>42902</v>
      </c>
      <c r="B278" s="63" t="s">
        <v>464</v>
      </c>
      <c r="C278" s="63" t="s">
        <v>465</v>
      </c>
      <c r="D278" s="65">
        <v>0.2427</v>
      </c>
      <c r="E278" s="66" t="s">
        <v>740</v>
      </c>
      <c r="F278" s="66" t="s">
        <v>197</v>
      </c>
    </row>
    <row r="279" spans="1:6" x14ac:dyDescent="0.25">
      <c r="A279" s="64">
        <v>42902</v>
      </c>
      <c r="B279" s="63" t="s">
        <v>488</v>
      </c>
      <c r="C279" s="63" t="s">
        <v>489</v>
      </c>
      <c r="D279" s="65">
        <v>0.16209999999999999</v>
      </c>
      <c r="E279" s="66" t="s">
        <v>726</v>
      </c>
      <c r="F279" s="66" t="s">
        <v>197</v>
      </c>
    </row>
    <row r="280" spans="1:6" x14ac:dyDescent="0.25">
      <c r="A280" s="64">
        <v>42902</v>
      </c>
      <c r="B280" s="63" t="s">
        <v>510</v>
      </c>
      <c r="C280" s="63" t="s">
        <v>511</v>
      </c>
      <c r="D280" s="65">
        <v>0.13450000000000001</v>
      </c>
      <c r="E280" s="66">
        <v>0</v>
      </c>
      <c r="F280" s="66" t="s">
        <v>197</v>
      </c>
    </row>
    <row r="281" spans="1:6" x14ac:dyDescent="0.25">
      <c r="A281" s="64">
        <v>42902</v>
      </c>
      <c r="B281" s="63" t="s">
        <v>554</v>
      </c>
      <c r="C281" s="63" t="s">
        <v>555</v>
      </c>
      <c r="D281" s="65">
        <v>0.26600000000000001</v>
      </c>
      <c r="E281" s="66" t="s">
        <v>728</v>
      </c>
      <c r="F281" s="66" t="s">
        <v>197</v>
      </c>
    </row>
    <row r="282" spans="1:6" x14ac:dyDescent="0.25">
      <c r="A282" s="64">
        <v>42902</v>
      </c>
      <c r="B282" s="63" t="s">
        <v>226</v>
      </c>
      <c r="C282" s="63" t="s">
        <v>227</v>
      </c>
      <c r="D282" s="65">
        <v>0.34920000000000001</v>
      </c>
      <c r="E282" s="66" t="s">
        <v>749</v>
      </c>
      <c r="F282" s="66" t="s">
        <v>198</v>
      </c>
    </row>
    <row r="283" spans="1:6" x14ac:dyDescent="0.25">
      <c r="A283" s="64">
        <v>42902</v>
      </c>
      <c r="B283" s="63" t="s">
        <v>232</v>
      </c>
      <c r="C283" s="63" t="s">
        <v>233</v>
      </c>
      <c r="D283" s="65">
        <v>0.1434</v>
      </c>
      <c r="E283" s="66" t="s">
        <v>749</v>
      </c>
      <c r="F283" s="66" t="s">
        <v>198</v>
      </c>
    </row>
    <row r="284" spans="1:6" x14ac:dyDescent="0.25">
      <c r="A284" s="64">
        <v>42902</v>
      </c>
      <c r="B284" s="63" t="s">
        <v>280</v>
      </c>
      <c r="C284" s="63" t="s">
        <v>281</v>
      </c>
      <c r="D284" s="65">
        <v>0.24030000000000001</v>
      </c>
      <c r="E284" s="66" t="s">
        <v>736</v>
      </c>
      <c r="F284" s="66" t="s">
        <v>198</v>
      </c>
    </row>
    <row r="285" spans="1:6" x14ac:dyDescent="0.25">
      <c r="A285" s="64">
        <v>42902</v>
      </c>
      <c r="B285" s="63" t="s">
        <v>364</v>
      </c>
      <c r="C285" s="63" t="s">
        <v>365</v>
      </c>
      <c r="D285" s="65">
        <v>0.53869999999999996</v>
      </c>
      <c r="E285" s="66" t="s">
        <v>737</v>
      </c>
      <c r="F285" s="66" t="s">
        <v>198</v>
      </c>
    </row>
    <row r="286" spans="1:6" x14ac:dyDescent="0.25">
      <c r="A286" s="64">
        <v>42902</v>
      </c>
      <c r="B286" s="63" t="s">
        <v>404</v>
      </c>
      <c r="C286" s="63" t="s">
        <v>405</v>
      </c>
      <c r="D286" s="65">
        <v>0.2442</v>
      </c>
      <c r="E286" s="66" t="s">
        <v>737</v>
      </c>
      <c r="F286" s="66" t="s">
        <v>198</v>
      </c>
    </row>
    <row r="287" spans="1:6" x14ac:dyDescent="0.25">
      <c r="A287" s="64">
        <v>42902</v>
      </c>
      <c r="B287" s="63" t="s">
        <v>444</v>
      </c>
      <c r="C287" s="63" t="s">
        <v>445</v>
      </c>
      <c r="D287" s="65">
        <v>7.1199999999999999E-2</v>
      </c>
      <c r="E287" s="66" t="s">
        <v>817</v>
      </c>
      <c r="F287" s="66" t="s">
        <v>198</v>
      </c>
    </row>
    <row r="288" spans="1:6" x14ac:dyDescent="0.25">
      <c r="A288" s="64">
        <v>42902</v>
      </c>
      <c r="B288" s="63" t="s">
        <v>24</v>
      </c>
      <c r="C288" s="63" t="s">
        <v>25</v>
      </c>
      <c r="D288" s="65">
        <v>1.0988</v>
      </c>
      <c r="E288" s="66" t="s">
        <v>751</v>
      </c>
      <c r="F288" s="66" t="s">
        <v>198</v>
      </c>
    </row>
    <row r="289" spans="1:6" x14ac:dyDescent="0.25">
      <c r="A289" s="64">
        <v>42902</v>
      </c>
      <c r="B289" s="63" t="s">
        <v>613</v>
      </c>
      <c r="C289" s="63" t="s">
        <v>614</v>
      </c>
      <c r="D289" s="65">
        <v>0.12889999999999999</v>
      </c>
      <c r="E289" s="66" t="s">
        <v>740</v>
      </c>
      <c r="F289" s="66" t="s">
        <v>198</v>
      </c>
    </row>
    <row r="290" spans="1:6" x14ac:dyDescent="0.25">
      <c r="A290" s="64">
        <v>42902</v>
      </c>
      <c r="B290" s="63" t="s">
        <v>629</v>
      </c>
      <c r="C290" s="63" t="s">
        <v>630</v>
      </c>
      <c r="D290" s="65">
        <v>0.23180000000000001</v>
      </c>
      <c r="E290" s="66" t="s">
        <v>733</v>
      </c>
      <c r="F290" s="66" t="s">
        <v>198</v>
      </c>
    </row>
    <row r="291" spans="1:6" x14ac:dyDescent="0.25">
      <c r="A291" s="64">
        <v>42902</v>
      </c>
      <c r="B291" s="63" t="s">
        <v>80</v>
      </c>
      <c r="C291" s="63" t="s">
        <v>81</v>
      </c>
      <c r="D291" s="65">
        <v>0.49070000000000003</v>
      </c>
      <c r="E291" s="66" t="s">
        <v>737</v>
      </c>
      <c r="F291" s="66" t="s">
        <v>198</v>
      </c>
    </row>
    <row r="292" spans="1:6" x14ac:dyDescent="0.25">
      <c r="A292" s="64">
        <v>42902</v>
      </c>
      <c r="B292" s="63" t="s">
        <v>82</v>
      </c>
      <c r="C292" s="63" t="s">
        <v>83</v>
      </c>
      <c r="D292" s="65">
        <v>1.4775</v>
      </c>
      <c r="E292" s="66" t="s">
        <v>736</v>
      </c>
      <c r="F292" s="66" t="s">
        <v>198</v>
      </c>
    </row>
    <row r="293" spans="1:6" x14ac:dyDescent="0.25">
      <c r="A293" s="64">
        <v>42902</v>
      </c>
      <c r="B293" s="63" t="s">
        <v>685</v>
      </c>
      <c r="C293" s="63" t="s">
        <v>686</v>
      </c>
      <c r="D293" s="65">
        <v>0.28220000000000001</v>
      </c>
      <c r="E293" s="66" t="s">
        <v>800</v>
      </c>
      <c r="F293" s="66" t="s">
        <v>198</v>
      </c>
    </row>
    <row r="294" spans="1:6" x14ac:dyDescent="0.25">
      <c r="A294" s="64">
        <v>42902</v>
      </c>
      <c r="B294" s="63" t="s">
        <v>218</v>
      </c>
      <c r="C294" s="63" t="s">
        <v>219</v>
      </c>
      <c r="D294" s="65">
        <v>0.2974</v>
      </c>
      <c r="E294" s="66" t="s">
        <v>737</v>
      </c>
      <c r="F294" s="66" t="s">
        <v>825</v>
      </c>
    </row>
    <row r="295" spans="1:6" x14ac:dyDescent="0.25">
      <c r="A295" s="64">
        <v>42902</v>
      </c>
      <c r="B295" s="63" t="s">
        <v>252</v>
      </c>
      <c r="C295" s="63" t="s">
        <v>253</v>
      </c>
      <c r="D295" s="65">
        <v>0.34570000000000001</v>
      </c>
      <c r="E295" s="66" t="s">
        <v>769</v>
      </c>
      <c r="F295" s="66" t="s">
        <v>825</v>
      </c>
    </row>
    <row r="296" spans="1:6" x14ac:dyDescent="0.25">
      <c r="A296" s="64">
        <v>42902</v>
      </c>
      <c r="B296" s="63" t="s">
        <v>254</v>
      </c>
      <c r="C296" s="63" t="s">
        <v>255</v>
      </c>
      <c r="D296" s="65">
        <v>0.20449999999999999</v>
      </c>
      <c r="E296" s="66" t="s">
        <v>736</v>
      </c>
      <c r="F296" s="66" t="s">
        <v>825</v>
      </c>
    </row>
    <row r="297" spans="1:6" x14ac:dyDescent="0.25">
      <c r="A297" s="64">
        <v>42902</v>
      </c>
      <c r="B297" s="63" t="s">
        <v>286</v>
      </c>
      <c r="C297" s="63" t="s">
        <v>287</v>
      </c>
      <c r="D297" s="65">
        <v>0.10630000000000001</v>
      </c>
      <c r="E297" s="66" t="s">
        <v>756</v>
      </c>
      <c r="F297" s="66" t="s">
        <v>825</v>
      </c>
    </row>
    <row r="298" spans="1:6" x14ac:dyDescent="0.25">
      <c r="A298" s="64">
        <v>42902</v>
      </c>
      <c r="B298" s="63" t="s">
        <v>410</v>
      </c>
      <c r="C298" s="63" t="s">
        <v>411</v>
      </c>
      <c r="D298" s="65">
        <v>0.26629999999999998</v>
      </c>
      <c r="E298" s="66" t="s">
        <v>739</v>
      </c>
      <c r="F298" s="66" t="s">
        <v>825</v>
      </c>
    </row>
    <row r="299" spans="1:6" x14ac:dyDescent="0.25">
      <c r="A299" s="64">
        <v>42902</v>
      </c>
      <c r="B299" s="63" t="s">
        <v>312</v>
      </c>
      <c r="C299" s="63" t="s">
        <v>313</v>
      </c>
      <c r="D299" s="65">
        <v>0.1168</v>
      </c>
      <c r="E299" s="66" t="s">
        <v>754</v>
      </c>
      <c r="F299" s="66" t="s">
        <v>826</v>
      </c>
    </row>
    <row r="300" spans="1:6" x14ac:dyDescent="0.25">
      <c r="A300" s="64">
        <v>42902</v>
      </c>
      <c r="B300" s="63" t="s">
        <v>358</v>
      </c>
      <c r="C300" s="63" t="s">
        <v>359</v>
      </c>
      <c r="D300" s="65">
        <v>0.20680000000000001</v>
      </c>
      <c r="E300" s="66" t="s">
        <v>798</v>
      </c>
      <c r="F300" s="66" t="s">
        <v>826</v>
      </c>
    </row>
    <row r="301" spans="1:6" x14ac:dyDescent="0.25">
      <c r="A301" s="64">
        <v>42902</v>
      </c>
      <c r="B301" s="63" t="s">
        <v>258</v>
      </c>
      <c r="C301" s="63" t="s">
        <v>259</v>
      </c>
      <c r="D301" s="65">
        <v>8.9599999999999999E-2</v>
      </c>
      <c r="E301" s="66" t="s">
        <v>827</v>
      </c>
      <c r="F301" s="66" t="s">
        <v>711</v>
      </c>
    </row>
    <row r="302" spans="1:6" x14ac:dyDescent="0.25">
      <c r="A302" s="64">
        <v>42902</v>
      </c>
      <c r="B302" s="63" t="s">
        <v>268</v>
      </c>
      <c r="C302" s="63" t="s">
        <v>269</v>
      </c>
      <c r="D302" s="65">
        <v>0.1845</v>
      </c>
      <c r="E302" s="66" t="s">
        <v>762</v>
      </c>
      <c r="F302" s="66" t="s">
        <v>711</v>
      </c>
    </row>
    <row r="303" spans="1:6" x14ac:dyDescent="0.25">
      <c r="A303" s="64">
        <v>42902</v>
      </c>
      <c r="B303" s="63" t="s">
        <v>562</v>
      </c>
      <c r="C303" s="63" t="s">
        <v>563</v>
      </c>
      <c r="D303" s="65">
        <v>0.44159999999999999</v>
      </c>
      <c r="E303" s="66" t="s">
        <v>739</v>
      </c>
      <c r="F303" s="66" t="s">
        <v>711</v>
      </c>
    </row>
    <row r="304" spans="1:6" x14ac:dyDescent="0.25">
      <c r="A304" s="64">
        <v>42902</v>
      </c>
      <c r="B304" s="63" t="s">
        <v>681</v>
      </c>
      <c r="C304" s="63" t="s">
        <v>682</v>
      </c>
      <c r="D304" s="65">
        <v>8.09E-2</v>
      </c>
      <c r="E304" s="66" t="s">
        <v>821</v>
      </c>
      <c r="F304" s="66" t="s">
        <v>711</v>
      </c>
    </row>
    <row r="305" spans="1:6" x14ac:dyDescent="0.25">
      <c r="A305" s="64">
        <v>42902</v>
      </c>
      <c r="B305" s="63" t="s">
        <v>398</v>
      </c>
      <c r="C305" s="63" t="s">
        <v>399</v>
      </c>
      <c r="D305" s="65"/>
      <c r="E305" s="66">
        <v>0</v>
      </c>
      <c r="F305" s="66" t="s">
        <v>712</v>
      </c>
    </row>
    <row r="306" spans="1:6" x14ac:dyDescent="0.25">
      <c r="A306" s="64">
        <v>42902</v>
      </c>
      <c r="B306" s="63" t="s">
        <v>474</v>
      </c>
      <c r="C306" s="63" t="s">
        <v>475</v>
      </c>
      <c r="D306" s="65">
        <v>0.17460000000000001</v>
      </c>
      <c r="E306" s="66">
        <v>0</v>
      </c>
      <c r="F306" s="66" t="s">
        <v>712</v>
      </c>
    </row>
    <row r="307" spans="1:6" x14ac:dyDescent="0.25">
      <c r="A307" s="64">
        <v>42902</v>
      </c>
      <c r="B307" s="63" t="s">
        <v>538</v>
      </c>
      <c r="C307" s="63" t="s">
        <v>539</v>
      </c>
      <c r="D307" s="65">
        <v>0.24890000000000001</v>
      </c>
      <c r="E307" s="66" t="s">
        <v>730</v>
      </c>
      <c r="F307" s="66" t="s">
        <v>712</v>
      </c>
    </row>
    <row r="308" spans="1:6" x14ac:dyDescent="0.25">
      <c r="A308" s="64">
        <v>42902</v>
      </c>
      <c r="B308" s="63" t="s">
        <v>540</v>
      </c>
      <c r="C308" s="63" t="s">
        <v>541</v>
      </c>
      <c r="D308" s="65">
        <v>0.21579999999999999</v>
      </c>
      <c r="E308" s="66" t="s">
        <v>823</v>
      </c>
      <c r="F308" s="66" t="s">
        <v>712</v>
      </c>
    </row>
    <row r="309" spans="1:6" x14ac:dyDescent="0.25">
      <c r="A309" s="64">
        <v>42902</v>
      </c>
      <c r="B309" s="63" t="s">
        <v>566</v>
      </c>
      <c r="C309" s="63" t="s">
        <v>567</v>
      </c>
      <c r="D309" s="65">
        <v>0.19900000000000001</v>
      </c>
      <c r="E309" s="66" t="s">
        <v>744</v>
      </c>
      <c r="F309" s="66" t="s">
        <v>712</v>
      </c>
    </row>
    <row r="310" spans="1:6" x14ac:dyDescent="0.25">
      <c r="A310" s="64">
        <v>42902</v>
      </c>
      <c r="B310" s="63" t="s">
        <v>94</v>
      </c>
      <c r="C310" s="63" t="s">
        <v>95</v>
      </c>
      <c r="D310" s="65">
        <v>0.39169999999999999</v>
      </c>
      <c r="E310" s="66" t="s">
        <v>733</v>
      </c>
      <c r="F310" s="66" t="s">
        <v>712</v>
      </c>
    </row>
    <row r="311" spans="1:6" x14ac:dyDescent="0.25">
      <c r="A311" s="64">
        <v>42902</v>
      </c>
      <c r="B311" s="63" t="s">
        <v>416</v>
      </c>
      <c r="C311" s="63" t="s">
        <v>417</v>
      </c>
      <c r="D311" s="65"/>
      <c r="E311" s="66">
        <v>0</v>
      </c>
      <c r="F311" s="66" t="s">
        <v>828</v>
      </c>
    </row>
    <row r="312" spans="1:6" x14ac:dyDescent="0.25">
      <c r="A312" s="64">
        <v>42902</v>
      </c>
      <c r="B312" s="63" t="s">
        <v>462</v>
      </c>
      <c r="C312" s="63" t="s">
        <v>463</v>
      </c>
      <c r="D312" s="65">
        <v>0.1145</v>
      </c>
      <c r="E312" s="66" t="s">
        <v>765</v>
      </c>
      <c r="F312" s="66" t="s">
        <v>828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topLeftCell="A43" workbookViewId="0">
      <selection activeCell="F59" activeCellId="3" sqref="F6 F14 F29 F59"/>
    </sheetView>
  </sheetViews>
  <sheetFormatPr defaultColWidth="9" defaultRowHeight="14.4" x14ac:dyDescent="0.25"/>
  <cols>
    <col min="1" max="1" width="11.88671875" style="11" customWidth="1"/>
    <col min="2" max="2" width="9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3" width="11.21875" style="11" customWidth="1"/>
    <col min="14" max="14" width="10.21875" style="11" customWidth="1"/>
    <col min="15" max="16384" width="9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114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137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114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133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12" t="s">
        <v>106</v>
      </c>
      <c r="F29" s="2">
        <v>16.238</v>
      </c>
      <c r="I29" s="8"/>
      <c r="J29" s="8"/>
      <c r="K29" s="8"/>
    </row>
    <row r="30" spans="1:11" x14ac:dyDescent="0.25">
      <c r="A30" s="12"/>
      <c r="F30" s="3"/>
      <c r="I30" s="8"/>
      <c r="J30" s="8"/>
      <c r="K30" s="8"/>
    </row>
    <row r="31" spans="1:11" x14ac:dyDescent="0.25">
      <c r="A31" s="2" t="s">
        <v>107</v>
      </c>
      <c r="F31" s="3"/>
      <c r="I31" s="8"/>
      <c r="J31" s="8"/>
      <c r="K31" s="8"/>
    </row>
    <row r="32" spans="1:11" x14ac:dyDescent="0.25">
      <c r="A32" s="11" t="s">
        <v>0</v>
      </c>
      <c r="B32" s="11" t="s">
        <v>1</v>
      </c>
      <c r="C32" s="11" t="s">
        <v>2</v>
      </c>
      <c r="D32" s="11" t="s">
        <v>3</v>
      </c>
      <c r="E32" s="11" t="s">
        <v>4</v>
      </c>
      <c r="F32" s="11" t="s">
        <v>5</v>
      </c>
      <c r="G32" s="11" t="s">
        <v>6</v>
      </c>
      <c r="I32" s="8"/>
      <c r="J32" s="8"/>
      <c r="K32" s="8"/>
    </row>
    <row r="33" spans="1:11" x14ac:dyDescent="0.25">
      <c r="A33" s="21" t="s">
        <v>88</v>
      </c>
      <c r="B33" s="22" t="s">
        <v>89</v>
      </c>
      <c r="C33" s="22">
        <v>20170517</v>
      </c>
      <c r="D33" s="22">
        <v>20170518</v>
      </c>
      <c r="E33" s="22">
        <v>0.2</v>
      </c>
      <c r="F33" s="22">
        <v>0.2316</v>
      </c>
      <c r="G33" s="17" t="s">
        <v>126</v>
      </c>
      <c r="H33" s="23"/>
      <c r="I33" s="24" t="s">
        <v>133</v>
      </c>
      <c r="J33" s="25">
        <v>0</v>
      </c>
      <c r="K33" s="25">
        <v>0</v>
      </c>
    </row>
    <row r="34" spans="1:11" x14ac:dyDescent="0.25">
      <c r="A34" s="49" t="s">
        <v>135</v>
      </c>
      <c r="B34" s="49" t="s">
        <v>136</v>
      </c>
      <c r="C34" s="17">
        <v>20170518</v>
      </c>
      <c r="D34" s="17">
        <v>20170519</v>
      </c>
      <c r="E34" s="17">
        <v>0.15</v>
      </c>
      <c r="F34" s="17">
        <v>0.41249000000000002</v>
      </c>
      <c r="G34" s="17" t="s">
        <v>126</v>
      </c>
      <c r="H34" s="17"/>
      <c r="I34" s="15" t="s">
        <v>132</v>
      </c>
      <c r="J34" s="17">
        <v>0</v>
      </c>
      <c r="K34" s="17">
        <v>0</v>
      </c>
    </row>
    <row r="35" spans="1:11" x14ac:dyDescent="0.25">
      <c r="A35" s="17" t="s">
        <v>139</v>
      </c>
      <c r="B35" s="17" t="s">
        <v>33</v>
      </c>
      <c r="C35" s="17">
        <v>20170529</v>
      </c>
      <c r="D35" s="17">
        <v>20170531</v>
      </c>
      <c r="E35" s="17">
        <v>0.20499999999999999</v>
      </c>
      <c r="F35" s="17">
        <v>0.34986899999999999</v>
      </c>
      <c r="G35" s="17" t="s">
        <v>112</v>
      </c>
      <c r="H35" s="17"/>
      <c r="I35" s="34" t="s">
        <v>133</v>
      </c>
      <c r="J35" s="17">
        <v>0</v>
      </c>
      <c r="K35" s="17">
        <v>0</v>
      </c>
    </row>
    <row r="36" spans="1:11" x14ac:dyDescent="0.25">
      <c r="A36" s="17" t="s">
        <v>94</v>
      </c>
      <c r="B36" s="17" t="s">
        <v>95</v>
      </c>
      <c r="C36" s="17">
        <v>20170607</v>
      </c>
      <c r="D36" s="17">
        <v>20170608</v>
      </c>
      <c r="E36" s="17">
        <v>0.02</v>
      </c>
      <c r="F36" s="17">
        <v>5.8517E-2</v>
      </c>
      <c r="G36" s="17" t="s">
        <v>126</v>
      </c>
      <c r="H36" s="17"/>
      <c r="I36" s="15" t="s">
        <v>129</v>
      </c>
      <c r="J36" s="17" t="s">
        <v>711</v>
      </c>
      <c r="K36" s="17" t="s">
        <v>712</v>
      </c>
    </row>
    <row r="37" spans="1:11" x14ac:dyDescent="0.25">
      <c r="A37" s="17" t="s">
        <v>46</v>
      </c>
      <c r="B37" s="17" t="s">
        <v>47</v>
      </c>
      <c r="C37" s="17">
        <v>20170616</v>
      </c>
      <c r="D37" s="17">
        <v>20170619</v>
      </c>
      <c r="E37" s="17">
        <v>0.15</v>
      </c>
      <c r="F37" s="17">
        <v>0.279783</v>
      </c>
      <c r="G37" s="17" t="s">
        <v>126</v>
      </c>
      <c r="H37" s="17"/>
      <c r="I37" s="15" t="s">
        <v>133</v>
      </c>
      <c r="J37" s="17">
        <v>0</v>
      </c>
      <c r="K37" s="17">
        <v>0</v>
      </c>
    </row>
    <row r="38" spans="1:11" ht="15.6" x14ac:dyDescent="0.25">
      <c r="A38" s="16" t="s">
        <v>48</v>
      </c>
      <c r="B38" s="17" t="s">
        <v>49</v>
      </c>
      <c r="C38" s="17">
        <v>20170616</v>
      </c>
      <c r="D38" s="17">
        <v>20170619</v>
      </c>
      <c r="E38" s="17">
        <v>0.189</v>
      </c>
      <c r="F38" s="17">
        <v>0.25459999999999999</v>
      </c>
      <c r="G38" s="17" t="s">
        <v>112</v>
      </c>
      <c r="H38" s="20"/>
      <c r="I38" s="18" t="s">
        <v>133</v>
      </c>
      <c r="J38" s="15">
        <v>0</v>
      </c>
      <c r="K38" s="15">
        <v>0</v>
      </c>
    </row>
    <row r="39" spans="1:11" ht="15.6" x14ac:dyDescent="0.25">
      <c r="A39" s="4" t="s">
        <v>10</v>
      </c>
      <c r="B39" s="5" t="s">
        <v>11</v>
      </c>
      <c r="C39" s="5">
        <v>20170623</v>
      </c>
      <c r="D39" s="5">
        <v>20170626</v>
      </c>
      <c r="E39" s="5">
        <v>0.17</v>
      </c>
      <c r="F39" s="5">
        <v>1.0262</v>
      </c>
      <c r="G39" s="5" t="s">
        <v>112</v>
      </c>
      <c r="H39" s="20"/>
      <c r="I39" s="6" t="s">
        <v>132</v>
      </c>
      <c r="J39" s="8">
        <v>0</v>
      </c>
      <c r="K39" s="8">
        <v>0</v>
      </c>
    </row>
    <row r="40" spans="1:11" x14ac:dyDescent="0.25">
      <c r="A40" s="16" t="s">
        <v>100</v>
      </c>
      <c r="B40" s="17" t="s">
        <v>101</v>
      </c>
      <c r="C40" s="17">
        <v>20170623</v>
      </c>
      <c r="D40" s="17">
        <v>20170626</v>
      </c>
      <c r="E40" s="17">
        <v>0.16800000000000001</v>
      </c>
      <c r="F40" s="17">
        <v>2.057194</v>
      </c>
      <c r="G40" s="5" t="s">
        <v>126</v>
      </c>
      <c r="H40" s="17"/>
      <c r="I40" s="30" t="s">
        <v>132</v>
      </c>
      <c r="J40" s="31">
        <v>0</v>
      </c>
      <c r="K40" s="31">
        <v>0</v>
      </c>
    </row>
    <row r="41" spans="1:11" x14ac:dyDescent="0.25">
      <c r="A41" s="17" t="s">
        <v>123</v>
      </c>
      <c r="B41" s="17" t="s">
        <v>124</v>
      </c>
      <c r="C41" s="17">
        <v>20170623</v>
      </c>
      <c r="D41" s="17">
        <v>20170624</v>
      </c>
      <c r="E41" s="17">
        <v>0.16500000000000001</v>
      </c>
      <c r="F41" s="17">
        <v>2.3982610000000002</v>
      </c>
      <c r="G41" s="17" t="s">
        <v>126</v>
      </c>
      <c r="H41" s="17"/>
      <c r="I41" s="15" t="s">
        <v>133</v>
      </c>
      <c r="J41" s="17">
        <v>0</v>
      </c>
      <c r="K41" s="17">
        <v>0</v>
      </c>
    </row>
    <row r="42" spans="1:11" x14ac:dyDescent="0.25">
      <c r="A42" s="16" t="s">
        <v>60</v>
      </c>
      <c r="B42" s="17" t="s">
        <v>61</v>
      </c>
      <c r="C42" s="17">
        <v>20170627</v>
      </c>
      <c r="D42" s="17">
        <v>20170628</v>
      </c>
      <c r="E42" s="17">
        <v>0.15</v>
      </c>
      <c r="F42" s="17">
        <v>0.288045</v>
      </c>
      <c r="G42" s="17" t="s">
        <v>126</v>
      </c>
      <c r="H42" s="17"/>
      <c r="I42" s="18" t="s">
        <v>133</v>
      </c>
      <c r="J42" s="15">
        <v>0</v>
      </c>
      <c r="K42" s="15">
        <v>0</v>
      </c>
    </row>
    <row r="43" spans="1:11" x14ac:dyDescent="0.25">
      <c r="A43" s="16" t="s">
        <v>90</v>
      </c>
      <c r="B43" s="16" t="s">
        <v>91</v>
      </c>
      <c r="C43" s="16">
        <v>20170629</v>
      </c>
      <c r="D43" s="16">
        <v>20170630</v>
      </c>
      <c r="E43" s="16">
        <v>0.19439999999999999</v>
      </c>
      <c r="F43" s="16">
        <v>0.16950000000000001</v>
      </c>
      <c r="G43" s="17" t="s">
        <v>112</v>
      </c>
      <c r="H43" s="16"/>
      <c r="I43" s="19" t="s">
        <v>133</v>
      </c>
      <c r="J43" s="16">
        <v>0</v>
      </c>
      <c r="K43" s="16">
        <v>0</v>
      </c>
    </row>
    <row r="44" spans="1:11" x14ac:dyDescent="0.25">
      <c r="A44" s="17" t="s">
        <v>12</v>
      </c>
      <c r="B44" s="17" t="s">
        <v>13</v>
      </c>
      <c r="C44" s="17">
        <v>20170630</v>
      </c>
      <c r="D44" s="17">
        <v>20170631</v>
      </c>
      <c r="E44" s="17">
        <v>0.1</v>
      </c>
      <c r="F44" s="17">
        <v>0.18887799999999999</v>
      </c>
      <c r="G44" s="17" t="s">
        <v>126</v>
      </c>
      <c r="H44" s="17"/>
      <c r="I44" s="15" t="s">
        <v>132</v>
      </c>
      <c r="J44" s="17">
        <v>0</v>
      </c>
      <c r="K44" s="17">
        <v>0</v>
      </c>
    </row>
    <row r="45" spans="1:11" x14ac:dyDescent="0.25">
      <c r="A45" s="16" t="s">
        <v>34</v>
      </c>
      <c r="B45" s="17" t="s">
        <v>35</v>
      </c>
      <c r="C45" s="17">
        <v>20170630</v>
      </c>
      <c r="D45" s="17">
        <v>20170703</v>
      </c>
      <c r="E45" s="17">
        <v>6.7869999999999999</v>
      </c>
      <c r="F45" s="17">
        <v>2.005763</v>
      </c>
      <c r="G45" s="17" t="s">
        <v>112</v>
      </c>
      <c r="H45" s="17"/>
      <c r="I45" s="33" t="s">
        <v>133</v>
      </c>
      <c r="J45" s="15">
        <v>0</v>
      </c>
      <c r="K45" s="15">
        <v>0</v>
      </c>
    </row>
    <row r="46" spans="1:11" x14ac:dyDescent="0.25">
      <c r="A46" s="4" t="s">
        <v>52</v>
      </c>
      <c r="B46" s="5" t="s">
        <v>53</v>
      </c>
      <c r="C46" s="5">
        <v>20170703</v>
      </c>
      <c r="D46" s="5">
        <v>20170704</v>
      </c>
      <c r="E46" s="5">
        <v>2.97</v>
      </c>
      <c r="F46" s="5">
        <v>3.3755000000000002</v>
      </c>
      <c r="G46" s="5" t="s">
        <v>112</v>
      </c>
      <c r="I46" s="6" t="s">
        <v>132</v>
      </c>
      <c r="J46" s="8">
        <v>0</v>
      </c>
      <c r="K46" s="8">
        <v>0</v>
      </c>
    </row>
    <row r="47" spans="1:11" x14ac:dyDescent="0.25">
      <c r="A47" s="4" t="s">
        <v>66</v>
      </c>
      <c r="B47" s="5" t="s">
        <v>67</v>
      </c>
      <c r="C47" s="5">
        <v>20170704</v>
      </c>
      <c r="D47" s="5">
        <v>20170705</v>
      </c>
      <c r="E47" s="5">
        <v>0.55000000000000004</v>
      </c>
      <c r="F47" s="5">
        <v>3.4405999999999999</v>
      </c>
      <c r="G47" s="5" t="s">
        <v>112</v>
      </c>
      <c r="I47" s="6" t="s">
        <v>133</v>
      </c>
      <c r="J47" s="8">
        <v>0</v>
      </c>
      <c r="K47" s="8">
        <v>0</v>
      </c>
    </row>
    <row r="48" spans="1:11" x14ac:dyDescent="0.25">
      <c r="A48" s="17" t="s">
        <v>22</v>
      </c>
      <c r="B48" s="17" t="s">
        <v>23</v>
      </c>
      <c r="C48" s="17">
        <v>20170706</v>
      </c>
      <c r="D48" s="17">
        <v>20170707</v>
      </c>
      <c r="E48" s="17">
        <v>0.25</v>
      </c>
      <c r="F48" s="17">
        <v>0.23519999999999999</v>
      </c>
      <c r="G48" s="17" t="s">
        <v>112</v>
      </c>
      <c r="H48" s="17"/>
      <c r="I48" s="33" t="s">
        <v>133</v>
      </c>
      <c r="J48" s="17">
        <v>0</v>
      </c>
      <c r="K48" s="17">
        <v>0</v>
      </c>
    </row>
    <row r="49" spans="1:11" x14ac:dyDescent="0.25">
      <c r="A49" s="44" t="s">
        <v>50</v>
      </c>
      <c r="B49" s="45" t="s">
        <v>51</v>
      </c>
      <c r="C49" s="45">
        <v>20170706</v>
      </c>
      <c r="D49" s="45">
        <v>20170707</v>
      </c>
      <c r="E49" s="45">
        <v>0.25</v>
      </c>
      <c r="F49" s="45">
        <v>0.83879199999999998</v>
      </c>
      <c r="G49" s="45" t="s">
        <v>126</v>
      </c>
      <c r="H49" s="45"/>
      <c r="I49" s="46" t="s">
        <v>133</v>
      </c>
      <c r="J49" s="47">
        <v>0</v>
      </c>
      <c r="K49" s="47">
        <v>0</v>
      </c>
    </row>
    <row r="50" spans="1:11" x14ac:dyDescent="0.25">
      <c r="A50" s="16" t="s">
        <v>64</v>
      </c>
      <c r="B50" s="16" t="s">
        <v>65</v>
      </c>
      <c r="C50" s="16">
        <v>20170706</v>
      </c>
      <c r="D50" s="16">
        <v>20170707</v>
      </c>
      <c r="E50" s="16">
        <v>0.17</v>
      </c>
      <c r="F50" s="16">
        <v>3.7248000000000001</v>
      </c>
      <c r="G50" s="17" t="s">
        <v>112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17" t="s">
        <v>76</v>
      </c>
      <c r="B51" s="17" t="s">
        <v>77</v>
      </c>
      <c r="C51" s="17">
        <v>20170707</v>
      </c>
      <c r="D51" s="17">
        <v>20170710</v>
      </c>
      <c r="E51" s="17">
        <v>0.23430000000000001</v>
      </c>
      <c r="F51" s="17">
        <v>2.8348520000000001</v>
      </c>
      <c r="G51" s="17" t="s">
        <v>126</v>
      </c>
      <c r="H51" s="17"/>
      <c r="I51" s="15" t="s">
        <v>132</v>
      </c>
      <c r="J51" s="17">
        <v>0</v>
      </c>
      <c r="K51" s="17">
        <v>0</v>
      </c>
    </row>
    <row r="52" spans="1:11" x14ac:dyDescent="0.25">
      <c r="A52" s="16" t="s">
        <v>56</v>
      </c>
      <c r="B52" s="16" t="s">
        <v>57</v>
      </c>
      <c r="C52" s="16">
        <v>20170710</v>
      </c>
      <c r="D52" s="16">
        <v>20170711</v>
      </c>
      <c r="E52" s="16">
        <v>0.25</v>
      </c>
      <c r="F52" s="16">
        <v>1.773334</v>
      </c>
      <c r="G52" s="17" t="s">
        <v>126</v>
      </c>
      <c r="H52" s="16"/>
      <c r="I52" s="33" t="s">
        <v>133</v>
      </c>
      <c r="J52" s="16">
        <v>0</v>
      </c>
      <c r="K52" s="16">
        <v>0</v>
      </c>
    </row>
    <row r="53" spans="1:11" x14ac:dyDescent="0.25">
      <c r="A53" s="16" t="s">
        <v>68</v>
      </c>
      <c r="B53" s="16" t="s">
        <v>69</v>
      </c>
      <c r="C53" s="16">
        <v>20170712</v>
      </c>
      <c r="D53" s="16">
        <v>20170713</v>
      </c>
      <c r="E53" s="16">
        <v>0.27150000000000002</v>
      </c>
      <c r="F53" s="16">
        <v>4.3476999999999997</v>
      </c>
      <c r="G53" s="17" t="s">
        <v>112</v>
      </c>
      <c r="H53" s="16"/>
      <c r="I53" s="19" t="s">
        <v>132</v>
      </c>
      <c r="J53" s="16">
        <v>0</v>
      </c>
      <c r="K53" s="16">
        <v>0</v>
      </c>
    </row>
    <row r="54" spans="1:11" x14ac:dyDescent="0.25">
      <c r="A54" s="17" t="s">
        <v>92</v>
      </c>
      <c r="B54" s="17" t="s">
        <v>93</v>
      </c>
      <c r="C54" s="17">
        <v>20170712</v>
      </c>
      <c r="D54" s="17">
        <v>20170713</v>
      </c>
      <c r="E54" s="17">
        <v>9.8000000000000004E-2</v>
      </c>
      <c r="F54" s="17">
        <v>0.91089699999999996</v>
      </c>
      <c r="G54" s="17" t="s">
        <v>126</v>
      </c>
      <c r="H54" s="17"/>
      <c r="I54" s="15" t="s">
        <v>132</v>
      </c>
      <c r="J54" s="17">
        <v>0</v>
      </c>
      <c r="K54" s="17">
        <v>0</v>
      </c>
    </row>
    <row r="55" spans="1:11" x14ac:dyDescent="0.25">
      <c r="A55" s="44" t="s">
        <v>98</v>
      </c>
      <c r="B55" s="45" t="s">
        <v>99</v>
      </c>
      <c r="C55" s="45">
        <v>20170712</v>
      </c>
      <c r="D55" s="45">
        <v>20170713</v>
      </c>
      <c r="E55" s="45">
        <v>0.11</v>
      </c>
      <c r="F55" s="45">
        <v>0.28001500000000001</v>
      </c>
      <c r="G55" s="45" t="s">
        <v>126</v>
      </c>
      <c r="H55" s="45"/>
      <c r="I55" s="46" t="s">
        <v>133</v>
      </c>
      <c r="J55" s="47">
        <v>0</v>
      </c>
      <c r="K55" s="47">
        <v>0</v>
      </c>
    </row>
    <row r="56" spans="1:11" x14ac:dyDescent="0.25">
      <c r="A56" s="44" t="s">
        <v>30</v>
      </c>
      <c r="B56" s="44" t="s">
        <v>31</v>
      </c>
      <c r="C56" s="44">
        <v>20170714</v>
      </c>
      <c r="D56" s="44">
        <v>20170717</v>
      </c>
      <c r="E56" s="44">
        <v>9.1000000000000004E-3</v>
      </c>
      <c r="F56" s="44">
        <v>7.7499999999999999E-3</v>
      </c>
      <c r="G56" s="5" t="s">
        <v>112</v>
      </c>
      <c r="H56" s="44"/>
      <c r="I56" s="33" t="s">
        <v>133</v>
      </c>
      <c r="J56" s="47">
        <v>0</v>
      </c>
      <c r="K56" s="47">
        <v>0</v>
      </c>
    </row>
    <row r="57" spans="1:11" x14ac:dyDescent="0.25">
      <c r="A57" s="4" t="s">
        <v>40</v>
      </c>
      <c r="B57" s="4" t="s">
        <v>41</v>
      </c>
      <c r="C57" s="4">
        <v>20170714</v>
      </c>
      <c r="D57" s="4">
        <v>20170717</v>
      </c>
      <c r="E57" s="4">
        <v>0.22</v>
      </c>
      <c r="F57" s="4">
        <v>1.1000000000000001</v>
      </c>
      <c r="G57" s="4" t="s">
        <v>112</v>
      </c>
      <c r="H57" s="4"/>
      <c r="I57" s="32" t="s">
        <v>133</v>
      </c>
      <c r="J57" s="4">
        <v>0</v>
      </c>
      <c r="K57" s="4">
        <v>0</v>
      </c>
    </row>
    <row r="58" spans="1:11" x14ac:dyDescent="0.25">
      <c r="A58" s="17" t="s">
        <v>58</v>
      </c>
      <c r="B58" s="17" t="s">
        <v>59</v>
      </c>
      <c r="C58" s="17">
        <v>20170718</v>
      </c>
      <c r="D58" s="17">
        <v>20170719</v>
      </c>
      <c r="E58" s="17">
        <v>0.16</v>
      </c>
      <c r="F58" s="17">
        <v>0.42698999999999998</v>
      </c>
      <c r="G58" s="17" t="s">
        <v>126</v>
      </c>
      <c r="H58" s="17"/>
      <c r="I58" s="15" t="s">
        <v>133</v>
      </c>
      <c r="J58" s="17">
        <v>0</v>
      </c>
      <c r="K58" s="17">
        <v>0</v>
      </c>
    </row>
    <row r="59" spans="1:11" x14ac:dyDescent="0.25">
      <c r="A59" s="12" t="s">
        <v>106</v>
      </c>
      <c r="F59" s="2">
        <v>33.017129999999995</v>
      </c>
      <c r="I59" s="8"/>
      <c r="J59" s="8"/>
      <c r="K59" s="8"/>
    </row>
    <row r="60" spans="1:11" x14ac:dyDescent="0.25">
      <c r="I60" s="8"/>
      <c r="J60" s="8"/>
      <c r="K60" s="8"/>
    </row>
    <row r="61" spans="1:11" x14ac:dyDescent="0.25">
      <c r="A61" s="2" t="s">
        <v>108</v>
      </c>
      <c r="I61" s="8"/>
      <c r="J61" s="8"/>
      <c r="K61" s="8"/>
    </row>
    <row r="62" spans="1:11" x14ac:dyDescent="0.25">
      <c r="A62" s="11" t="s">
        <v>0</v>
      </c>
      <c r="B62" s="11" t="s">
        <v>1</v>
      </c>
      <c r="C62" s="11" t="s">
        <v>2</v>
      </c>
      <c r="D62" s="11" t="s">
        <v>3</v>
      </c>
      <c r="E62" s="11" t="s">
        <v>4</v>
      </c>
      <c r="F62" s="11" t="s">
        <v>5</v>
      </c>
      <c r="G62" s="11" t="s">
        <v>6</v>
      </c>
      <c r="I62" s="8"/>
      <c r="J62" s="8"/>
      <c r="K62" s="8"/>
    </row>
    <row r="63" spans="1:11" x14ac:dyDescent="0.25">
      <c r="A63" s="50" t="s">
        <v>102</v>
      </c>
      <c r="B63" s="49" t="s">
        <v>103</v>
      </c>
      <c r="C63" s="5">
        <v>20170724</v>
      </c>
      <c r="D63" s="5">
        <v>20170725</v>
      </c>
      <c r="E63" s="5">
        <v>0.215</v>
      </c>
      <c r="F63" s="5">
        <v>0.39</v>
      </c>
      <c r="G63" s="5" t="s">
        <v>112</v>
      </c>
      <c r="I63" s="6" t="s">
        <v>133</v>
      </c>
      <c r="J63" s="8">
        <v>0</v>
      </c>
      <c r="K63" s="8">
        <v>0</v>
      </c>
    </row>
    <row r="64" spans="1:11" x14ac:dyDescent="0.25">
      <c r="A64" s="50" t="s">
        <v>38</v>
      </c>
      <c r="B64" s="50" t="s">
        <v>39</v>
      </c>
      <c r="C64" s="44">
        <v>20170726</v>
      </c>
      <c r="D64" s="44">
        <v>20170727</v>
      </c>
      <c r="E64" s="44">
        <v>0.34</v>
      </c>
      <c r="F64" s="44">
        <v>0.26057000000000002</v>
      </c>
      <c r="G64" s="5" t="s">
        <v>112</v>
      </c>
      <c r="H64" s="44"/>
      <c r="I64" s="46" t="s">
        <v>132</v>
      </c>
      <c r="J64" s="47">
        <v>0</v>
      </c>
      <c r="K64" s="47">
        <v>0</v>
      </c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133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129</v>
      </c>
      <c r="J75" s="15" t="s">
        <v>711</v>
      </c>
      <c r="K75" s="15" t="s">
        <v>712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133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4" x14ac:dyDescent="0.25">
      <c r="A82" s="12" t="s">
        <v>110</v>
      </c>
      <c r="B82" s="12" t="s">
        <v>111</v>
      </c>
      <c r="C82" s="38" t="s">
        <v>141</v>
      </c>
    </row>
    <row r="83" spans="1:14" x14ac:dyDescent="0.25">
      <c r="A83" s="12" t="s">
        <v>115</v>
      </c>
      <c r="B83" s="11">
        <v>1.0547</v>
      </c>
      <c r="C83" s="11">
        <v>1.0547</v>
      </c>
    </row>
    <row r="84" spans="1:14" x14ac:dyDescent="0.25">
      <c r="A84" s="12" t="s">
        <v>116</v>
      </c>
      <c r="B84" s="11">
        <v>3.7989999999999999</v>
      </c>
      <c r="C84" s="11">
        <v>3.7989999999999999</v>
      </c>
    </row>
    <row r="85" spans="1:14" x14ac:dyDescent="0.25">
      <c r="A85" s="12" t="s">
        <v>117</v>
      </c>
      <c r="B85" s="11">
        <v>20.036999999999999</v>
      </c>
      <c r="C85" s="11">
        <v>20.036999999999999</v>
      </c>
    </row>
    <row r="86" spans="1:14" x14ac:dyDescent="0.25">
      <c r="A86" s="12" t="s">
        <v>188</v>
      </c>
      <c r="B86" s="11">
        <v>53.054130000000001</v>
      </c>
      <c r="C86" s="11">
        <v>20.036999999999999</v>
      </c>
    </row>
    <row r="87" spans="1:14" x14ac:dyDescent="0.25">
      <c r="A87" s="12" t="s">
        <v>118</v>
      </c>
      <c r="B87" s="11">
        <v>61.060429999999997</v>
      </c>
      <c r="C87" s="11">
        <v>20.036999999999999</v>
      </c>
    </row>
    <row r="88" spans="1:14" x14ac:dyDescent="0.25">
      <c r="A88" s="12" t="s">
        <v>140</v>
      </c>
      <c r="B88" s="11">
        <v>61.060429999999997</v>
      </c>
      <c r="C88" s="11">
        <v>20.036999999999999</v>
      </c>
    </row>
    <row r="89" spans="1:14" x14ac:dyDescent="0.25">
      <c r="A89" s="12"/>
    </row>
    <row r="90" spans="1:14" x14ac:dyDescent="0.25">
      <c r="A90" s="12"/>
    </row>
    <row r="91" spans="1:14" x14ac:dyDescent="0.25">
      <c r="A91" s="12"/>
    </row>
    <row r="93" spans="1:14" x14ac:dyDescent="0.25">
      <c r="A93" s="11" t="s">
        <v>146</v>
      </c>
    </row>
    <row r="94" spans="1:14" x14ac:dyDescent="0.25">
      <c r="A94" s="11" t="s">
        <v>147</v>
      </c>
    </row>
    <row r="95" spans="1:14" x14ac:dyDescent="0.25">
      <c r="B95" s="8" t="s">
        <v>0</v>
      </c>
      <c r="C95" s="8" t="s">
        <v>1</v>
      </c>
      <c r="D95" s="11" t="s">
        <v>161</v>
      </c>
      <c r="E95" s="11" t="s">
        <v>162</v>
      </c>
      <c r="F95" s="11" t="s">
        <v>163</v>
      </c>
      <c r="G95" s="11" t="s">
        <v>164</v>
      </c>
      <c r="H95" s="11" t="s">
        <v>165</v>
      </c>
      <c r="I95" s="11" t="s">
        <v>166</v>
      </c>
      <c r="J95" s="11" t="s">
        <v>171</v>
      </c>
      <c r="K95" s="11" t="s">
        <v>172</v>
      </c>
      <c r="L95" s="11" t="s">
        <v>176</v>
      </c>
    </row>
    <row r="96" spans="1:14" x14ac:dyDescent="0.25">
      <c r="B96" s="8" t="s">
        <v>167</v>
      </c>
      <c r="C96" s="8" t="s">
        <v>148</v>
      </c>
      <c r="D96" s="11">
        <v>2.3916640463682898E-3</v>
      </c>
      <c r="E96" s="11">
        <v>20160517</v>
      </c>
      <c r="F96" s="11">
        <v>908</v>
      </c>
      <c r="G96" s="11">
        <v>5.7529251252096134E-3</v>
      </c>
      <c r="H96" s="11">
        <v>0.66</v>
      </c>
      <c r="I96" s="52">
        <v>2335.6471999999999</v>
      </c>
      <c r="J96" s="11">
        <v>20170420</v>
      </c>
      <c r="K96" s="52">
        <v>37.08</v>
      </c>
      <c r="L96" s="15" t="s">
        <v>129</v>
      </c>
      <c r="M96" s="17" t="s">
        <v>713</v>
      </c>
      <c r="N96" s="17" t="s">
        <v>195</v>
      </c>
    </row>
    <row r="97" spans="1:14" x14ac:dyDescent="0.25">
      <c r="B97" s="8" t="s">
        <v>168</v>
      </c>
      <c r="C97" s="8" t="s">
        <v>149</v>
      </c>
      <c r="D97" s="11">
        <v>5.5695271197894443E-3</v>
      </c>
      <c r="E97" s="11">
        <v>20160629</v>
      </c>
      <c r="F97" s="11">
        <v>888</v>
      </c>
      <c r="G97" s="11">
        <v>7.1069790405038418E-3</v>
      </c>
      <c r="H97" s="11">
        <v>0.25</v>
      </c>
      <c r="I97" s="52">
        <v>2344.741</v>
      </c>
      <c r="J97" s="11">
        <v>20170425</v>
      </c>
      <c r="K97" s="52">
        <v>7.48</v>
      </c>
      <c r="L97" s="15" t="s">
        <v>129</v>
      </c>
      <c r="M97" s="17" t="s">
        <v>711</v>
      </c>
      <c r="N97" s="17" t="s">
        <v>712</v>
      </c>
    </row>
    <row r="98" spans="1:14" x14ac:dyDescent="0.25">
      <c r="B98" s="8" t="s">
        <v>169</v>
      </c>
      <c r="C98" s="8" t="s">
        <v>150</v>
      </c>
      <c r="D98" s="11">
        <v>9.3180126438711605E-4</v>
      </c>
      <c r="E98" s="11" t="s">
        <v>174</v>
      </c>
      <c r="F98" s="11">
        <v>1071</v>
      </c>
      <c r="G98" s="11">
        <v>2.2475750207508181E-3</v>
      </c>
      <c r="H98" s="11">
        <v>0.17799999999999999</v>
      </c>
      <c r="I98" s="52">
        <v>2350.0671000000002</v>
      </c>
      <c r="J98" s="11">
        <v>20170320</v>
      </c>
      <c r="K98" s="52">
        <v>10.09</v>
      </c>
      <c r="L98" s="15" t="s">
        <v>129</v>
      </c>
      <c r="M98" s="17" t="s">
        <v>191</v>
      </c>
      <c r="N98" s="17" t="s">
        <v>192</v>
      </c>
    </row>
    <row r="99" spans="1:14" x14ac:dyDescent="0.25">
      <c r="B99" s="8" t="s">
        <v>173</v>
      </c>
      <c r="C99" s="8" t="s">
        <v>151</v>
      </c>
      <c r="D99" s="11">
        <v>1.1503486456221437E-3</v>
      </c>
      <c r="E99" s="11" t="s">
        <v>174</v>
      </c>
      <c r="F99" s="11">
        <v>1371</v>
      </c>
      <c r="G99" s="11">
        <v>2.3379881040057602E-3</v>
      </c>
      <c r="H99" s="11">
        <v>0.5</v>
      </c>
      <c r="I99" s="52">
        <v>2359.752</v>
      </c>
      <c r="J99" s="11">
        <v>20170331</v>
      </c>
      <c r="K99" s="52">
        <v>23.98</v>
      </c>
      <c r="L99" s="15" t="s">
        <v>132</v>
      </c>
      <c r="M99" s="17">
        <v>0</v>
      </c>
    </row>
    <row r="100" spans="1:14" x14ac:dyDescent="0.25">
      <c r="B100" s="8" t="s">
        <v>170</v>
      </c>
      <c r="C100" s="8" t="s">
        <v>152</v>
      </c>
      <c r="D100" s="11">
        <v>3.1980254970424973E-4</v>
      </c>
      <c r="E100" s="11" t="s">
        <v>174</v>
      </c>
      <c r="F100" s="11">
        <v>1111</v>
      </c>
      <c r="G100" s="11">
        <v>1.1681276906323279E-3</v>
      </c>
      <c r="H100" s="11">
        <v>0.155</v>
      </c>
      <c r="I100" s="52">
        <v>2359.752</v>
      </c>
      <c r="J100" s="11">
        <v>20170331</v>
      </c>
      <c r="K100" s="52">
        <v>13.36</v>
      </c>
      <c r="L100" s="15" t="s">
        <v>132</v>
      </c>
      <c r="M100" s="17">
        <v>0</v>
      </c>
    </row>
    <row r="101" spans="1:14" x14ac:dyDescent="0.25">
      <c r="B101" s="8" t="s">
        <v>106</v>
      </c>
      <c r="D101" s="11">
        <v>1.0363143625871244E-2</v>
      </c>
    </row>
    <row r="103" spans="1:14" x14ac:dyDescent="0.25">
      <c r="A103" s="11" t="s">
        <v>155</v>
      </c>
    </row>
    <row r="104" spans="1:14" x14ac:dyDescent="0.25">
      <c r="B104" s="8" t="s">
        <v>0</v>
      </c>
      <c r="C104" s="8" t="s">
        <v>1</v>
      </c>
      <c r="D104" s="11" t="s">
        <v>161</v>
      </c>
      <c r="E104" s="11" t="s">
        <v>162</v>
      </c>
    </row>
    <row r="105" spans="1:14" x14ac:dyDescent="0.25">
      <c r="B105" s="8">
        <v>600109</v>
      </c>
      <c r="C105" s="8" t="s">
        <v>138</v>
      </c>
      <c r="D105" s="17">
        <v>6.2300000000000001E-2</v>
      </c>
      <c r="E105" s="17">
        <v>20170608</v>
      </c>
    </row>
    <row r="106" spans="1:14" x14ac:dyDescent="0.25">
      <c r="B106" s="8">
        <v>600637</v>
      </c>
      <c r="C106" s="8" t="s">
        <v>157</v>
      </c>
      <c r="D106" s="44">
        <v>0.26057000000000002</v>
      </c>
      <c r="E106" s="44">
        <v>20170727</v>
      </c>
    </row>
    <row r="107" spans="1:14" x14ac:dyDescent="0.25">
      <c r="B107" s="8">
        <v>600893</v>
      </c>
      <c r="C107" s="8" t="s">
        <v>158</v>
      </c>
    </row>
    <row r="108" spans="1:14" x14ac:dyDescent="0.25">
      <c r="B108" s="8">
        <v>601377</v>
      </c>
      <c r="C108" s="8" t="s">
        <v>136</v>
      </c>
      <c r="D108" s="17">
        <v>0.41249000000000002</v>
      </c>
      <c r="E108" s="17">
        <v>20170519</v>
      </c>
    </row>
    <row r="109" spans="1:14" x14ac:dyDescent="0.25">
      <c r="B109" s="8">
        <v>601998</v>
      </c>
      <c r="C109" s="8" t="s">
        <v>160</v>
      </c>
      <c r="D109" s="5">
        <v>0.39</v>
      </c>
      <c r="E109" s="5">
        <v>20170725</v>
      </c>
    </row>
    <row r="110" spans="1:14" x14ac:dyDescent="0.25">
      <c r="B110" s="11" t="s">
        <v>106</v>
      </c>
      <c r="D110" s="11">
        <v>1.1253600000000001</v>
      </c>
    </row>
    <row r="114" spans="1:7" x14ac:dyDescent="0.25">
      <c r="A114" s="8" t="s">
        <v>0</v>
      </c>
      <c r="B114" s="8" t="s">
        <v>1</v>
      </c>
      <c r="C114" s="11" t="s">
        <v>184</v>
      </c>
      <c r="E114" s="11" t="s">
        <v>185</v>
      </c>
      <c r="F114" s="11" t="s">
        <v>186</v>
      </c>
      <c r="G114" s="11" t="s">
        <v>187</v>
      </c>
    </row>
    <row r="115" spans="1:7" x14ac:dyDescent="0.25">
      <c r="A115" s="8" t="s">
        <v>167</v>
      </c>
      <c r="B115" s="8" t="s">
        <v>148</v>
      </c>
      <c r="C115" s="54">
        <v>100</v>
      </c>
      <c r="D115" s="55">
        <v>1</v>
      </c>
      <c r="E115" s="54">
        <v>2954946709.0000005</v>
      </c>
      <c r="F115" s="56">
        <v>2954946709.0000005</v>
      </c>
      <c r="G115" s="11">
        <v>5.7529251252096134E-3</v>
      </c>
    </row>
    <row r="116" spans="1:7" x14ac:dyDescent="0.25">
      <c r="A116" s="8" t="s">
        <v>168</v>
      </c>
      <c r="B116" s="8" t="s">
        <v>149</v>
      </c>
      <c r="C116" s="54">
        <v>26.490198776352887</v>
      </c>
      <c r="D116" s="55">
        <v>0.3</v>
      </c>
      <c r="E116" s="54">
        <v>12168154385</v>
      </c>
      <c r="F116" s="56">
        <v>3650446315.5</v>
      </c>
      <c r="G116" s="11">
        <v>7.1069790405038418E-3</v>
      </c>
    </row>
    <row r="117" spans="1:7" x14ac:dyDescent="0.25">
      <c r="A117" s="8" t="s">
        <v>169</v>
      </c>
      <c r="B117" s="8" t="s">
        <v>150</v>
      </c>
      <c r="C117" s="54">
        <v>10.000043310855</v>
      </c>
      <c r="D117" s="55">
        <v>0.10000043310855</v>
      </c>
      <c r="E117" s="54">
        <v>11544450000</v>
      </c>
      <c r="F117" s="56">
        <v>1154450000</v>
      </c>
      <c r="G117" s="11">
        <v>2.2475750207508181E-3</v>
      </c>
    </row>
    <row r="118" spans="1:7" x14ac:dyDescent="0.25">
      <c r="A118" s="8" t="s">
        <v>173</v>
      </c>
      <c r="B118" s="8" t="s">
        <v>151</v>
      </c>
      <c r="C118" s="54">
        <v>10.000083271573583</v>
      </c>
      <c r="D118" s="55">
        <v>0.2</v>
      </c>
      <c r="E118" s="54">
        <v>6004450000</v>
      </c>
      <c r="F118" s="56">
        <v>1200890000</v>
      </c>
      <c r="G118" s="11">
        <v>2.3379881040057602E-3</v>
      </c>
    </row>
    <row r="119" spans="1:7" x14ac:dyDescent="0.25">
      <c r="A119" s="8" t="s">
        <v>170</v>
      </c>
      <c r="B119" s="8" t="s">
        <v>152</v>
      </c>
      <c r="C119" s="54">
        <v>5.9187598381632194</v>
      </c>
      <c r="D119" s="55">
        <v>5.9187598381632192E-2</v>
      </c>
      <c r="E119" s="54">
        <v>10137258757</v>
      </c>
      <c r="F119" s="56">
        <v>600000000</v>
      </c>
      <c r="G119" s="11">
        <v>1.1681276906323279E-3</v>
      </c>
    </row>
    <row r="122" spans="1:7" x14ac:dyDescent="0.25">
      <c r="A122" s="57" t="s">
        <v>16</v>
      </c>
      <c r="B122" s="57" t="s">
        <v>17</v>
      </c>
      <c r="C122" s="54">
        <v>81.796473917279002</v>
      </c>
      <c r="D122" s="55">
        <v>1</v>
      </c>
      <c r="E122" s="54">
        <v>25219845601</v>
      </c>
      <c r="F122" s="56">
        <v>25219845601</v>
      </c>
    </row>
    <row r="128" spans="1:7" x14ac:dyDescent="0.25">
      <c r="A128" s="57" t="s">
        <v>16</v>
      </c>
      <c r="B128" s="57" t="s">
        <v>17</v>
      </c>
      <c r="C128" s="58">
        <v>4.9050000000000002</v>
      </c>
      <c r="F128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9"/>
  <sheetViews>
    <sheetView topLeftCell="A67" workbookViewId="0">
      <selection activeCell="C88" sqref="C8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180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177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132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21" t="s">
        <v>88</v>
      </c>
      <c r="B29" s="22" t="s">
        <v>89</v>
      </c>
      <c r="C29" s="22">
        <v>20170517</v>
      </c>
      <c r="D29" s="22">
        <v>20170518</v>
      </c>
      <c r="E29" s="22">
        <v>0.2</v>
      </c>
      <c r="F29" s="22">
        <v>0.2316</v>
      </c>
      <c r="G29" s="17" t="s">
        <v>126</v>
      </c>
      <c r="H29" s="23"/>
      <c r="I29" s="24" t="s">
        <v>133</v>
      </c>
      <c r="J29" s="25">
        <v>0</v>
      </c>
      <c r="K29" s="25">
        <v>0</v>
      </c>
    </row>
    <row r="30" spans="1:11" x14ac:dyDescent="0.25">
      <c r="A30" s="49" t="s">
        <v>135</v>
      </c>
      <c r="B30" s="49" t="s">
        <v>136</v>
      </c>
      <c r="C30" s="17">
        <v>20170518</v>
      </c>
      <c r="D30" s="17">
        <v>20170519</v>
      </c>
      <c r="E30" s="17">
        <v>0.15</v>
      </c>
      <c r="F30" s="17">
        <v>0.41249000000000002</v>
      </c>
      <c r="G30" s="17" t="s">
        <v>126</v>
      </c>
      <c r="H30" s="17"/>
      <c r="I30" s="15" t="s">
        <v>132</v>
      </c>
      <c r="J30" s="17">
        <v>0</v>
      </c>
      <c r="K30" s="17">
        <v>0</v>
      </c>
    </row>
    <row r="31" spans="1:11" x14ac:dyDescent="0.25">
      <c r="A31" s="17" t="s">
        <v>139</v>
      </c>
      <c r="B31" s="17" t="s">
        <v>33</v>
      </c>
      <c r="C31" s="17">
        <v>20170529</v>
      </c>
      <c r="D31" s="17">
        <v>20170531</v>
      </c>
      <c r="E31" s="17">
        <v>0.20499999999999999</v>
      </c>
      <c r="F31" s="17">
        <v>0.34986899999999999</v>
      </c>
      <c r="G31" s="17" t="s">
        <v>112</v>
      </c>
      <c r="H31" s="17"/>
      <c r="I31" s="34" t="s">
        <v>133</v>
      </c>
      <c r="J31" s="17">
        <v>0</v>
      </c>
      <c r="K31" s="17">
        <v>0</v>
      </c>
    </row>
    <row r="32" spans="1:11" x14ac:dyDescent="0.25">
      <c r="A32" s="17" t="s">
        <v>94</v>
      </c>
      <c r="B32" s="17" t="s">
        <v>95</v>
      </c>
      <c r="C32" s="17">
        <v>20170607</v>
      </c>
      <c r="D32" s="17">
        <v>20170608</v>
      </c>
      <c r="E32" s="17">
        <v>0.02</v>
      </c>
      <c r="F32" s="17">
        <v>5.8517E-2</v>
      </c>
      <c r="G32" s="17" t="s">
        <v>126</v>
      </c>
      <c r="H32" s="17"/>
      <c r="I32" s="15" t="s">
        <v>133</v>
      </c>
      <c r="J32" s="17">
        <v>0</v>
      </c>
      <c r="K32" s="17">
        <v>0</v>
      </c>
    </row>
    <row r="34" spans="1:11" x14ac:dyDescent="0.25">
      <c r="A34" s="12" t="s">
        <v>106</v>
      </c>
      <c r="F34" s="2">
        <v>17.290475999999995</v>
      </c>
      <c r="I34" s="8"/>
      <c r="J34" s="8"/>
      <c r="K34" s="8"/>
    </row>
    <row r="35" spans="1:11" x14ac:dyDescent="0.25">
      <c r="A35" s="12"/>
      <c r="F35" s="3"/>
      <c r="I35" s="8"/>
      <c r="J35" s="8"/>
      <c r="K35" s="8"/>
    </row>
    <row r="36" spans="1:11" x14ac:dyDescent="0.25">
      <c r="A36" s="2" t="s">
        <v>107</v>
      </c>
      <c r="F36" s="3"/>
      <c r="I36" s="8"/>
      <c r="J36" s="8"/>
      <c r="K36" s="8"/>
    </row>
    <row r="37" spans="1:11" x14ac:dyDescent="0.25">
      <c r="A37" s="11" t="s">
        <v>0</v>
      </c>
      <c r="B37" s="11" t="s">
        <v>1</v>
      </c>
      <c r="C37" s="11" t="s">
        <v>2</v>
      </c>
      <c r="D37" s="11" t="s">
        <v>3</v>
      </c>
      <c r="E37" s="11" t="s">
        <v>4</v>
      </c>
      <c r="F37" s="11" t="s">
        <v>5</v>
      </c>
      <c r="G37" s="11" t="s">
        <v>6</v>
      </c>
      <c r="I37" s="8"/>
      <c r="J37" s="8"/>
      <c r="K37" s="8"/>
    </row>
    <row r="38" spans="1:11" x14ac:dyDescent="0.25">
      <c r="A38" s="17" t="s">
        <v>46</v>
      </c>
      <c r="B38" s="17" t="s">
        <v>47</v>
      </c>
      <c r="C38" s="17">
        <v>20170616</v>
      </c>
      <c r="D38" s="17">
        <v>20170619</v>
      </c>
      <c r="E38" s="17">
        <v>0.15</v>
      </c>
      <c r="F38" s="17">
        <v>0.279783</v>
      </c>
      <c r="G38" s="17" t="s">
        <v>126</v>
      </c>
      <c r="H38" s="17"/>
      <c r="I38" s="15" t="s">
        <v>133</v>
      </c>
      <c r="J38" s="17">
        <v>0</v>
      </c>
      <c r="K38" s="17">
        <v>0</v>
      </c>
    </row>
    <row r="39" spans="1:11" ht="15.6" x14ac:dyDescent="0.25">
      <c r="A39" s="16" t="s">
        <v>48</v>
      </c>
      <c r="B39" s="17" t="s">
        <v>49</v>
      </c>
      <c r="C39" s="17">
        <v>20170616</v>
      </c>
      <c r="D39" s="17">
        <v>20170619</v>
      </c>
      <c r="E39" s="17">
        <v>0.189</v>
      </c>
      <c r="F39" s="17">
        <v>0.25459999999999999</v>
      </c>
      <c r="G39" s="17" t="s">
        <v>112</v>
      </c>
      <c r="H39" s="20"/>
      <c r="I39" s="18" t="s">
        <v>133</v>
      </c>
      <c r="J39" s="15">
        <v>0</v>
      </c>
      <c r="K39" s="15">
        <v>0</v>
      </c>
    </row>
    <row r="40" spans="1:11" ht="15.6" x14ac:dyDescent="0.25">
      <c r="A40" s="4" t="s">
        <v>10</v>
      </c>
      <c r="B40" s="5" t="s">
        <v>11</v>
      </c>
      <c r="C40" s="5">
        <v>20170623</v>
      </c>
      <c r="D40" s="5">
        <v>20170626</v>
      </c>
      <c r="E40" s="5">
        <v>0.17</v>
      </c>
      <c r="F40" s="5">
        <v>1.0262</v>
      </c>
      <c r="G40" s="5" t="s">
        <v>112</v>
      </c>
      <c r="H40" s="20"/>
      <c r="I40" s="6" t="s">
        <v>132</v>
      </c>
      <c r="J40" s="8">
        <v>0</v>
      </c>
      <c r="K40" s="8">
        <v>0</v>
      </c>
    </row>
    <row r="41" spans="1:11" x14ac:dyDescent="0.25">
      <c r="A41" s="16" t="s">
        <v>100</v>
      </c>
      <c r="B41" s="17" t="s">
        <v>101</v>
      </c>
      <c r="C41" s="17">
        <v>20170623</v>
      </c>
      <c r="D41" s="17">
        <v>20170626</v>
      </c>
      <c r="E41" s="17">
        <v>0.16800000000000001</v>
      </c>
      <c r="F41" s="17">
        <v>2.057194</v>
      </c>
      <c r="G41" s="5" t="s">
        <v>128</v>
      </c>
      <c r="H41" s="17"/>
      <c r="I41" s="30" t="s">
        <v>132</v>
      </c>
      <c r="J41" s="31">
        <v>0</v>
      </c>
      <c r="K41" s="31">
        <v>0</v>
      </c>
    </row>
    <row r="42" spans="1:11" x14ac:dyDescent="0.25">
      <c r="A42" s="17" t="s">
        <v>123</v>
      </c>
      <c r="B42" s="17" t="s">
        <v>124</v>
      </c>
      <c r="C42" s="17">
        <v>20170623</v>
      </c>
      <c r="D42" s="17">
        <v>20170624</v>
      </c>
      <c r="E42" s="17">
        <v>0.16500000000000001</v>
      </c>
      <c r="F42" s="17">
        <v>2.3982610000000002</v>
      </c>
      <c r="G42" s="17" t="s">
        <v>126</v>
      </c>
      <c r="H42" s="17"/>
      <c r="I42" s="15" t="s">
        <v>132</v>
      </c>
      <c r="J42" s="17">
        <v>0</v>
      </c>
      <c r="K42" s="17">
        <v>0</v>
      </c>
    </row>
    <row r="43" spans="1:11" x14ac:dyDescent="0.25">
      <c r="A43" s="16" t="s">
        <v>60</v>
      </c>
      <c r="B43" s="17" t="s">
        <v>61</v>
      </c>
      <c r="C43" s="17">
        <v>20170627</v>
      </c>
      <c r="D43" s="17">
        <v>20170628</v>
      </c>
      <c r="E43" s="17">
        <v>0.15</v>
      </c>
      <c r="F43" s="17">
        <v>0.288045</v>
      </c>
      <c r="G43" s="17" t="s">
        <v>126</v>
      </c>
      <c r="H43" s="17"/>
      <c r="I43" s="18" t="s">
        <v>132</v>
      </c>
      <c r="J43" s="15">
        <v>0</v>
      </c>
      <c r="K43" s="15">
        <v>0</v>
      </c>
    </row>
    <row r="44" spans="1:11" x14ac:dyDescent="0.25">
      <c r="A44" s="16" t="s">
        <v>90</v>
      </c>
      <c r="B44" s="16" t="s">
        <v>91</v>
      </c>
      <c r="C44" s="16">
        <v>20170629</v>
      </c>
      <c r="D44" s="16">
        <v>20170630</v>
      </c>
      <c r="E44" s="16">
        <v>0.19439999999999999</v>
      </c>
      <c r="F44" s="16">
        <v>0.16950000000000001</v>
      </c>
      <c r="G44" s="17" t="s">
        <v>112</v>
      </c>
      <c r="H44" s="16"/>
      <c r="I44" s="19" t="s">
        <v>132</v>
      </c>
      <c r="J44" s="16">
        <v>0</v>
      </c>
      <c r="K44" s="16">
        <v>0</v>
      </c>
    </row>
    <row r="45" spans="1:11" x14ac:dyDescent="0.25">
      <c r="A45" s="17" t="s">
        <v>12</v>
      </c>
      <c r="B45" s="17" t="s">
        <v>13</v>
      </c>
      <c r="C45" s="17">
        <v>20170630</v>
      </c>
      <c r="D45" s="17">
        <v>20170631</v>
      </c>
      <c r="E45" s="17">
        <v>0.1</v>
      </c>
      <c r="F45" s="17">
        <v>0.18887799999999999</v>
      </c>
      <c r="G45" s="17" t="s">
        <v>126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16" t="s">
        <v>34</v>
      </c>
      <c r="B46" s="17" t="s">
        <v>35</v>
      </c>
      <c r="C46" s="17">
        <v>20170630</v>
      </c>
      <c r="D46" s="17">
        <v>20170703</v>
      </c>
      <c r="E46" s="17">
        <v>6.7869999999999999</v>
      </c>
      <c r="F46" s="17">
        <v>2.005763</v>
      </c>
      <c r="G46" s="17" t="s">
        <v>112</v>
      </c>
      <c r="H46" s="17"/>
      <c r="I46" s="33" t="s">
        <v>133</v>
      </c>
      <c r="J46" s="15">
        <v>0</v>
      </c>
      <c r="K46" s="15">
        <v>0</v>
      </c>
    </row>
    <row r="47" spans="1:11" x14ac:dyDescent="0.25">
      <c r="A47" s="4" t="s">
        <v>52</v>
      </c>
      <c r="B47" s="5" t="s">
        <v>53</v>
      </c>
      <c r="C47" s="5">
        <v>20170703</v>
      </c>
      <c r="D47" s="5">
        <v>20170704</v>
      </c>
      <c r="E47" s="5">
        <v>2.97</v>
      </c>
      <c r="F47" s="5">
        <v>3.3755000000000002</v>
      </c>
      <c r="G47" s="5" t="s">
        <v>112</v>
      </c>
      <c r="I47" s="6" t="s">
        <v>132</v>
      </c>
      <c r="J47" s="8">
        <v>0</v>
      </c>
      <c r="K47" s="8">
        <v>0</v>
      </c>
    </row>
    <row r="48" spans="1:11" x14ac:dyDescent="0.25">
      <c r="A48" s="4" t="s">
        <v>66</v>
      </c>
      <c r="B48" s="5" t="s">
        <v>67</v>
      </c>
      <c r="C48" s="5">
        <v>20170704</v>
      </c>
      <c r="D48" s="5">
        <v>20170705</v>
      </c>
      <c r="E48" s="5">
        <v>0.55000000000000004</v>
      </c>
      <c r="F48" s="5">
        <v>3.4405999999999999</v>
      </c>
      <c r="G48" s="5" t="s">
        <v>112</v>
      </c>
      <c r="I48" s="6" t="s">
        <v>132</v>
      </c>
      <c r="J48" s="8">
        <v>0</v>
      </c>
      <c r="K48" s="8">
        <v>0</v>
      </c>
    </row>
    <row r="49" spans="1:11" x14ac:dyDescent="0.25">
      <c r="A49" s="17" t="s">
        <v>22</v>
      </c>
      <c r="B49" s="17" t="s">
        <v>23</v>
      </c>
      <c r="C49" s="17">
        <v>20170706</v>
      </c>
      <c r="D49" s="17">
        <v>20170707</v>
      </c>
      <c r="E49" s="17">
        <v>0.25</v>
      </c>
      <c r="F49" s="17">
        <v>0.23519999999999999</v>
      </c>
      <c r="G49" s="17" t="s">
        <v>112</v>
      </c>
      <c r="H49" s="17"/>
      <c r="I49" s="33" t="s">
        <v>133</v>
      </c>
      <c r="J49" s="17">
        <v>0</v>
      </c>
      <c r="K49" s="17">
        <v>0</v>
      </c>
    </row>
    <row r="50" spans="1:11" x14ac:dyDescent="0.25">
      <c r="A50" s="44" t="s">
        <v>50</v>
      </c>
      <c r="B50" s="45" t="s">
        <v>51</v>
      </c>
      <c r="C50" s="45">
        <v>20170706</v>
      </c>
      <c r="D50" s="45">
        <v>20170707</v>
      </c>
      <c r="E50" s="45">
        <v>0.25</v>
      </c>
      <c r="F50" s="45">
        <v>0.83879199999999998</v>
      </c>
      <c r="G50" s="45" t="s">
        <v>126</v>
      </c>
      <c r="H50" s="45"/>
      <c r="I50" s="46" t="s">
        <v>133</v>
      </c>
      <c r="J50" s="47">
        <v>0</v>
      </c>
      <c r="K50" s="47">
        <v>0</v>
      </c>
    </row>
    <row r="51" spans="1:11" x14ac:dyDescent="0.25">
      <c r="A51" s="16" t="s">
        <v>64</v>
      </c>
      <c r="B51" s="16" t="s">
        <v>65</v>
      </c>
      <c r="C51" s="16">
        <v>20170706</v>
      </c>
      <c r="D51" s="16">
        <v>20170707</v>
      </c>
      <c r="E51" s="16">
        <v>0.17</v>
      </c>
      <c r="F51" s="16">
        <v>3.7248000000000001</v>
      </c>
      <c r="G51" s="17" t="s">
        <v>112</v>
      </c>
      <c r="H51" s="16"/>
      <c r="I51" s="19" t="s">
        <v>132</v>
      </c>
      <c r="J51" s="16">
        <v>0</v>
      </c>
      <c r="K51" s="16">
        <v>0</v>
      </c>
    </row>
    <row r="52" spans="1:11" x14ac:dyDescent="0.25">
      <c r="A52" s="17" t="s">
        <v>76</v>
      </c>
      <c r="B52" s="17" t="s">
        <v>77</v>
      </c>
      <c r="C52" s="17">
        <v>20170707</v>
      </c>
      <c r="D52" s="17">
        <v>20170710</v>
      </c>
      <c r="E52" s="17">
        <v>0.23430000000000001</v>
      </c>
      <c r="F52" s="17">
        <v>2.8348520000000001</v>
      </c>
      <c r="G52" s="17" t="s">
        <v>126</v>
      </c>
      <c r="H52" s="17"/>
      <c r="I52" s="15" t="s">
        <v>132</v>
      </c>
      <c r="J52" s="17">
        <v>0</v>
      </c>
      <c r="K52" s="17">
        <v>0</v>
      </c>
    </row>
    <row r="53" spans="1:11" x14ac:dyDescent="0.25">
      <c r="A53" s="16" t="s">
        <v>56</v>
      </c>
      <c r="B53" s="16" t="s">
        <v>57</v>
      </c>
      <c r="C53" s="16">
        <v>20170710</v>
      </c>
      <c r="D53" s="16">
        <v>20170711</v>
      </c>
      <c r="E53" s="16">
        <v>0.25</v>
      </c>
      <c r="F53" s="16">
        <v>1.773334</v>
      </c>
      <c r="G53" s="17" t="s">
        <v>126</v>
      </c>
      <c r="H53" s="16"/>
      <c r="I53" s="33" t="s">
        <v>133</v>
      </c>
      <c r="J53" s="16">
        <v>0</v>
      </c>
      <c r="K53" s="16">
        <v>0</v>
      </c>
    </row>
    <row r="54" spans="1:11" x14ac:dyDescent="0.25">
      <c r="A54" s="16" t="s">
        <v>68</v>
      </c>
      <c r="B54" s="16" t="s">
        <v>69</v>
      </c>
      <c r="C54" s="16">
        <v>20170712</v>
      </c>
      <c r="D54" s="16">
        <v>20170713</v>
      </c>
      <c r="E54" s="16">
        <v>0.27150000000000002</v>
      </c>
      <c r="F54" s="16">
        <v>4.3476999999999997</v>
      </c>
      <c r="G54" s="17" t="s">
        <v>112</v>
      </c>
      <c r="H54" s="16"/>
      <c r="I54" s="19" t="s">
        <v>132</v>
      </c>
      <c r="J54" s="16">
        <v>0</v>
      </c>
      <c r="K54" s="16">
        <v>0</v>
      </c>
    </row>
    <row r="55" spans="1:11" x14ac:dyDescent="0.25">
      <c r="A55" s="17" t="s">
        <v>92</v>
      </c>
      <c r="B55" s="17" t="s">
        <v>93</v>
      </c>
      <c r="C55" s="17">
        <v>20170712</v>
      </c>
      <c r="D55" s="17">
        <v>20170713</v>
      </c>
      <c r="E55" s="17">
        <v>9.8000000000000004E-2</v>
      </c>
      <c r="F55" s="17">
        <v>0.91089699999999996</v>
      </c>
      <c r="G55" s="17" t="s">
        <v>126</v>
      </c>
      <c r="H55" s="17"/>
      <c r="I55" s="15" t="s">
        <v>132</v>
      </c>
      <c r="J55" s="17">
        <v>0</v>
      </c>
      <c r="K55" s="17">
        <v>0</v>
      </c>
    </row>
    <row r="56" spans="1:11" x14ac:dyDescent="0.25">
      <c r="A56" s="44" t="s">
        <v>98</v>
      </c>
      <c r="B56" s="45" t="s">
        <v>99</v>
      </c>
      <c r="C56" s="45">
        <v>20170712</v>
      </c>
      <c r="D56" s="45">
        <v>20170713</v>
      </c>
      <c r="E56" s="45">
        <v>0.11</v>
      </c>
      <c r="F56" s="45">
        <v>0.28001500000000001</v>
      </c>
      <c r="G56" s="45" t="s">
        <v>126</v>
      </c>
      <c r="H56" s="45"/>
      <c r="I56" s="46" t="s">
        <v>133</v>
      </c>
      <c r="J56" s="47">
        <v>0</v>
      </c>
      <c r="K56" s="47">
        <v>0</v>
      </c>
    </row>
    <row r="57" spans="1:11" x14ac:dyDescent="0.25">
      <c r="A57" s="44" t="s">
        <v>30</v>
      </c>
      <c r="B57" s="44" t="s">
        <v>31</v>
      </c>
      <c r="C57" s="44">
        <v>20170714</v>
      </c>
      <c r="D57" s="44">
        <v>20170717</v>
      </c>
      <c r="E57" s="44">
        <v>9.1000000000000004E-3</v>
      </c>
      <c r="F57" s="44">
        <v>7.7499999999999999E-3</v>
      </c>
      <c r="G57" s="5" t="s">
        <v>112</v>
      </c>
      <c r="H57" s="44"/>
      <c r="I57" s="33" t="s">
        <v>133</v>
      </c>
      <c r="J57" s="47">
        <v>0</v>
      </c>
      <c r="K57" s="47">
        <v>0</v>
      </c>
    </row>
    <row r="58" spans="1:1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2" t="s">
        <v>133</v>
      </c>
      <c r="J58" s="4">
        <v>0</v>
      </c>
      <c r="K58" s="4">
        <v>0</v>
      </c>
    </row>
    <row r="59" spans="1:11" x14ac:dyDescent="0.25">
      <c r="A59" s="17" t="s">
        <v>58</v>
      </c>
      <c r="B59" s="17" t="s">
        <v>59</v>
      </c>
      <c r="C59" s="17">
        <v>20170718</v>
      </c>
      <c r="D59" s="17">
        <v>20170719</v>
      </c>
      <c r="E59" s="17">
        <v>0.16</v>
      </c>
      <c r="F59" s="17">
        <v>0.42698999999999998</v>
      </c>
      <c r="G59" s="17" t="s">
        <v>126</v>
      </c>
      <c r="H59" s="17"/>
      <c r="I59" s="15" t="s">
        <v>132</v>
      </c>
      <c r="J59" s="17">
        <v>0</v>
      </c>
      <c r="K59" s="17">
        <v>0</v>
      </c>
    </row>
    <row r="60" spans="1:11" x14ac:dyDescent="0.25">
      <c r="A60" s="12" t="s">
        <v>106</v>
      </c>
      <c r="F60" s="2">
        <v>31.964653999999999</v>
      </c>
      <c r="I60" s="8"/>
      <c r="J60" s="8"/>
      <c r="K60" s="8"/>
    </row>
    <row r="61" spans="1:11" x14ac:dyDescent="0.25">
      <c r="I61" s="8"/>
      <c r="J61" s="8"/>
      <c r="K61" s="8"/>
    </row>
    <row r="62" spans="1:11" x14ac:dyDescent="0.25">
      <c r="A62" s="2" t="s">
        <v>108</v>
      </c>
      <c r="I62" s="8"/>
      <c r="J62" s="8"/>
      <c r="K62" s="8"/>
    </row>
    <row r="63" spans="1:11" x14ac:dyDescent="0.25">
      <c r="A63" s="11" t="s">
        <v>0</v>
      </c>
      <c r="B63" s="11" t="s">
        <v>1</v>
      </c>
      <c r="C63" s="11" t="s">
        <v>2</v>
      </c>
      <c r="D63" s="11" t="s">
        <v>3</v>
      </c>
      <c r="E63" s="11" t="s">
        <v>4</v>
      </c>
      <c r="F63" s="11" t="s">
        <v>5</v>
      </c>
      <c r="G63" s="11" t="s">
        <v>6</v>
      </c>
      <c r="I63" s="8"/>
      <c r="J63" s="8"/>
      <c r="K63" s="8"/>
    </row>
    <row r="64" spans="1:11" x14ac:dyDescent="0.25">
      <c r="A64" s="50" t="s">
        <v>102</v>
      </c>
      <c r="B64" s="49" t="s">
        <v>103</v>
      </c>
      <c r="C64" s="5">
        <v>20170724</v>
      </c>
      <c r="D64" s="5">
        <v>20170725</v>
      </c>
      <c r="E64" s="5">
        <v>0.215</v>
      </c>
      <c r="F64" s="5">
        <v>0.39</v>
      </c>
      <c r="G64" s="5" t="s">
        <v>112</v>
      </c>
      <c r="I64" s="6" t="s">
        <v>133</v>
      </c>
      <c r="J64" s="8">
        <v>0</v>
      </c>
      <c r="K64" s="8">
        <v>0</v>
      </c>
    </row>
    <row r="65" spans="1:11" x14ac:dyDescent="0.25">
      <c r="A65" s="50" t="s">
        <v>38</v>
      </c>
      <c r="B65" s="50" t="s">
        <v>39</v>
      </c>
      <c r="C65" s="44">
        <v>20170726</v>
      </c>
      <c r="D65" s="44">
        <v>20170727</v>
      </c>
      <c r="E65" s="44">
        <v>0.34</v>
      </c>
      <c r="F65" s="44">
        <v>0.26057000000000002</v>
      </c>
      <c r="G65" s="5" t="s">
        <v>112</v>
      </c>
      <c r="H65" s="44"/>
      <c r="I65" s="46" t="s">
        <v>132</v>
      </c>
      <c r="J65" s="47">
        <v>0</v>
      </c>
      <c r="K65" s="47">
        <v>0</v>
      </c>
    </row>
    <row r="66" spans="1:11" x14ac:dyDescent="0.25">
      <c r="A66" s="17" t="s">
        <v>84</v>
      </c>
      <c r="B66" s="17" t="s">
        <v>85</v>
      </c>
      <c r="C66" s="17">
        <v>20170804</v>
      </c>
      <c r="D66" s="17">
        <v>20170807</v>
      </c>
      <c r="E66" s="17">
        <v>0.5</v>
      </c>
      <c r="F66" s="17">
        <v>1.0121</v>
      </c>
      <c r="G66" s="17" t="s">
        <v>126</v>
      </c>
      <c r="H66" s="17"/>
      <c r="I66" s="15" t="s">
        <v>132</v>
      </c>
      <c r="J66" s="17">
        <v>0</v>
      </c>
      <c r="K66" s="17">
        <v>0</v>
      </c>
    </row>
    <row r="67" spans="1:11" x14ac:dyDescent="0.25">
      <c r="A67" s="4" t="s">
        <v>86</v>
      </c>
      <c r="B67" s="4" t="s">
        <v>87</v>
      </c>
      <c r="C67" s="4">
        <v>20170804</v>
      </c>
      <c r="D67" s="4">
        <v>20170807</v>
      </c>
      <c r="E67" s="4">
        <v>0.21</v>
      </c>
      <c r="F67" s="4">
        <v>1.1575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70</v>
      </c>
      <c r="B68" s="4" t="s">
        <v>71</v>
      </c>
      <c r="C68" s="4">
        <v>20170809</v>
      </c>
      <c r="D68" s="4">
        <v>20170810</v>
      </c>
      <c r="E68" s="4">
        <v>0.48</v>
      </c>
      <c r="F68" s="4">
        <v>0.248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4" t="s">
        <v>78</v>
      </c>
      <c r="B69" s="4" t="s">
        <v>79</v>
      </c>
      <c r="C69" s="4">
        <v>20170810</v>
      </c>
      <c r="D69" s="4">
        <v>20170811</v>
      </c>
      <c r="E69" s="4">
        <v>0.7</v>
      </c>
      <c r="F69" s="4">
        <v>1.3048999999999999</v>
      </c>
      <c r="G69" s="4" t="s">
        <v>112</v>
      </c>
      <c r="H69" s="4"/>
      <c r="I69" s="32" t="s">
        <v>133</v>
      </c>
      <c r="J69" s="4">
        <v>0</v>
      </c>
      <c r="K69" s="4">
        <v>0</v>
      </c>
    </row>
    <row r="70" spans="1:11" x14ac:dyDescent="0.25">
      <c r="A70" s="17" t="s">
        <v>74</v>
      </c>
      <c r="B70" s="17" t="s">
        <v>75</v>
      </c>
      <c r="C70" s="17">
        <v>20170811</v>
      </c>
      <c r="D70" s="17">
        <v>20170814</v>
      </c>
      <c r="E70" s="17">
        <v>8.7999999999999995E-2</v>
      </c>
      <c r="F70" s="17">
        <v>0.37609999999999999</v>
      </c>
      <c r="G70" s="17" t="s">
        <v>126</v>
      </c>
      <c r="H70" s="17"/>
      <c r="I70" s="15" t="s">
        <v>132</v>
      </c>
      <c r="J70" s="17">
        <v>0</v>
      </c>
      <c r="K70" s="17">
        <v>0</v>
      </c>
    </row>
    <row r="71" spans="1:11" x14ac:dyDescent="0.25">
      <c r="A71" s="4" t="s">
        <v>14</v>
      </c>
      <c r="B71" s="5" t="s">
        <v>15</v>
      </c>
      <c r="C71" s="5">
        <v>20170818</v>
      </c>
      <c r="D71" s="5">
        <v>20170821</v>
      </c>
      <c r="E71" s="5">
        <v>0.35</v>
      </c>
      <c r="F71" s="5">
        <v>1.63</v>
      </c>
      <c r="G71" s="5" t="s">
        <v>112</v>
      </c>
      <c r="I71" s="6" t="s">
        <v>132</v>
      </c>
      <c r="J71" s="8">
        <v>0</v>
      </c>
      <c r="K71" s="8">
        <v>0</v>
      </c>
    </row>
    <row r="72" spans="1:11" x14ac:dyDescent="0.25">
      <c r="A72" s="12" t="s">
        <v>106</v>
      </c>
      <c r="F72" s="2">
        <v>5.7286000000000001</v>
      </c>
      <c r="I72" s="8"/>
      <c r="J72" s="8"/>
      <c r="K72" s="8"/>
    </row>
    <row r="73" spans="1:11" x14ac:dyDescent="0.25">
      <c r="I73" s="8"/>
      <c r="J73" s="8"/>
      <c r="K73" s="8"/>
    </row>
    <row r="74" spans="1:11" x14ac:dyDescent="0.25">
      <c r="A74" s="2" t="s">
        <v>109</v>
      </c>
      <c r="I74" s="8"/>
      <c r="J74" s="8"/>
      <c r="K74" s="8"/>
    </row>
    <row r="75" spans="1:11" x14ac:dyDescent="0.25">
      <c r="A75" s="15" t="s">
        <v>10</v>
      </c>
      <c r="B75" s="15" t="s">
        <v>11</v>
      </c>
      <c r="C75" s="15">
        <v>20170920</v>
      </c>
      <c r="D75" s="15">
        <v>20170921</v>
      </c>
      <c r="E75" s="15">
        <v>0.12690000000000001</v>
      </c>
      <c r="F75" s="15">
        <v>0.7661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5" t="s">
        <v>94</v>
      </c>
      <c r="B76" s="15" t="s">
        <v>95</v>
      </c>
      <c r="C76" s="15">
        <v>20170920</v>
      </c>
      <c r="D76" s="15">
        <v>20170921</v>
      </c>
      <c r="E76" s="15">
        <v>3.5000000000000001E-3</v>
      </c>
      <c r="F76" s="15">
        <v>9.7000000000000003E-3</v>
      </c>
      <c r="G76" s="15" t="s">
        <v>9</v>
      </c>
      <c r="H76" s="15"/>
      <c r="I76" s="15" t="s">
        <v>133</v>
      </c>
      <c r="J76" s="15">
        <v>0</v>
      </c>
      <c r="K76" s="15">
        <v>0</v>
      </c>
    </row>
    <row r="77" spans="1:11" x14ac:dyDescent="0.25">
      <c r="A77" s="17" t="s">
        <v>48</v>
      </c>
      <c r="B77" s="17" t="s">
        <v>49</v>
      </c>
      <c r="C77" s="17">
        <v>20170928</v>
      </c>
      <c r="D77" s="17">
        <v>20170929</v>
      </c>
      <c r="E77" s="17">
        <v>7.9600000000000004E-2</v>
      </c>
      <c r="F77" s="17">
        <v>0.10979999999999999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7" t="s">
        <v>123</v>
      </c>
      <c r="B78" s="17" t="s">
        <v>124</v>
      </c>
      <c r="C78" s="17">
        <v>20170830</v>
      </c>
      <c r="D78" s="17">
        <v>20170926</v>
      </c>
      <c r="E78" s="17">
        <v>0.11</v>
      </c>
      <c r="F78" s="17">
        <v>1.3920999999999999</v>
      </c>
      <c r="G78" s="17" t="s">
        <v>9</v>
      </c>
      <c r="H78" s="17"/>
      <c r="I78" s="15" t="s">
        <v>132</v>
      </c>
      <c r="J78" s="17">
        <v>0</v>
      </c>
      <c r="K78" s="17">
        <v>0</v>
      </c>
    </row>
    <row r="79" spans="1:11" x14ac:dyDescent="0.25">
      <c r="A79" s="12" t="s">
        <v>106</v>
      </c>
      <c r="F79" s="2">
        <v>2.2776999999999998</v>
      </c>
    </row>
    <row r="83" spans="1:12" x14ac:dyDescent="0.25">
      <c r="A83" s="12" t="s">
        <v>110</v>
      </c>
      <c r="B83" s="12" t="s">
        <v>111</v>
      </c>
      <c r="C83" s="38" t="s">
        <v>141</v>
      </c>
    </row>
    <row r="84" spans="1:12" x14ac:dyDescent="0.25">
      <c r="A84" s="12" t="s">
        <v>115</v>
      </c>
      <c r="B84" s="11">
        <v>1.0547</v>
      </c>
      <c r="C84" s="11">
        <v>1.0547</v>
      </c>
    </row>
    <row r="85" spans="1:12" x14ac:dyDescent="0.25">
      <c r="A85" s="12" t="s">
        <v>116</v>
      </c>
      <c r="B85" s="11">
        <v>3.7989999999999999</v>
      </c>
      <c r="C85" s="11">
        <v>3.7989999999999999</v>
      </c>
    </row>
    <row r="86" spans="1:12" x14ac:dyDescent="0.25">
      <c r="A86" s="12" t="s">
        <v>117</v>
      </c>
      <c r="B86" s="11">
        <v>21.089475999999994</v>
      </c>
      <c r="C86" s="11">
        <v>6.1288</v>
      </c>
    </row>
    <row r="87" spans="1:12" x14ac:dyDescent="0.25">
      <c r="A87" s="12" t="s">
        <v>188</v>
      </c>
      <c r="B87" s="11">
        <v>53.054129999999994</v>
      </c>
      <c r="C87" s="11">
        <v>6.1288</v>
      </c>
    </row>
    <row r="88" spans="1:12" x14ac:dyDescent="0.25">
      <c r="A88" s="12" t="s">
        <v>118</v>
      </c>
      <c r="B88" s="11">
        <v>61.060429999999997</v>
      </c>
      <c r="C88" s="11">
        <v>6.1288</v>
      </c>
    </row>
    <row r="89" spans="1:12" x14ac:dyDescent="0.25">
      <c r="A89" s="12" t="s">
        <v>140</v>
      </c>
      <c r="B89" s="11">
        <v>61.060429999999997</v>
      </c>
      <c r="C89" s="11">
        <v>6.1288</v>
      </c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4" spans="1:12" x14ac:dyDescent="0.25">
      <c r="A94" s="11" t="s">
        <v>146</v>
      </c>
    </row>
    <row r="95" spans="1:12" x14ac:dyDescent="0.25">
      <c r="A95" s="11" t="s">
        <v>147</v>
      </c>
    </row>
    <row r="96" spans="1:12" x14ac:dyDescent="0.25">
      <c r="B96" s="8" t="s">
        <v>0</v>
      </c>
      <c r="C96" s="8" t="s">
        <v>1</v>
      </c>
      <c r="D96" s="11" t="s">
        <v>161</v>
      </c>
      <c r="E96" s="11" t="s">
        <v>162</v>
      </c>
      <c r="F96" s="11" t="s">
        <v>163</v>
      </c>
      <c r="G96" s="11" t="s">
        <v>164</v>
      </c>
      <c r="H96" s="11" t="s">
        <v>165</v>
      </c>
      <c r="I96" s="11" t="s">
        <v>166</v>
      </c>
      <c r="J96" s="11" t="s">
        <v>171</v>
      </c>
      <c r="K96" s="11" t="s">
        <v>172</v>
      </c>
      <c r="L96" s="11" t="s">
        <v>176</v>
      </c>
    </row>
    <row r="97" spans="1:14" x14ac:dyDescent="0.25">
      <c r="B97" s="8" t="s">
        <v>167</v>
      </c>
      <c r="C97" s="8" t="s">
        <v>148</v>
      </c>
      <c r="D97" s="11">
        <v>2.3916640463682898E-3</v>
      </c>
      <c r="E97" s="11">
        <v>20160517</v>
      </c>
      <c r="F97" s="11">
        <v>908</v>
      </c>
      <c r="G97" s="11">
        <v>5.7529251252096134E-3</v>
      </c>
      <c r="H97" s="11">
        <v>0.66</v>
      </c>
      <c r="I97" s="52">
        <v>2335.6471999999999</v>
      </c>
      <c r="J97" s="11">
        <v>20170420</v>
      </c>
      <c r="K97" s="52">
        <v>37.08</v>
      </c>
      <c r="L97" s="15" t="s">
        <v>129</v>
      </c>
    </row>
    <row r="98" spans="1:14" x14ac:dyDescent="0.25">
      <c r="B98" s="8" t="s">
        <v>168</v>
      </c>
      <c r="C98" s="8" t="s">
        <v>149</v>
      </c>
      <c r="D98" s="11">
        <v>5.5695271197894443E-3</v>
      </c>
      <c r="E98" s="11">
        <v>20160629</v>
      </c>
      <c r="F98" s="11">
        <v>888</v>
      </c>
      <c r="G98" s="11">
        <v>7.1069790405038418E-3</v>
      </c>
      <c r="H98" s="11">
        <v>0.25</v>
      </c>
      <c r="I98" s="52">
        <v>2344.741</v>
      </c>
      <c r="J98" s="11">
        <v>20170425</v>
      </c>
      <c r="K98" s="52">
        <v>7.48</v>
      </c>
      <c r="L98" s="15" t="s">
        <v>133</v>
      </c>
    </row>
    <row r="99" spans="1:14" x14ac:dyDescent="0.25">
      <c r="B99" s="8" t="s">
        <v>169</v>
      </c>
      <c r="C99" s="8" t="s">
        <v>150</v>
      </c>
      <c r="D99" s="11">
        <v>9.3180126438711605E-4</v>
      </c>
      <c r="E99" s="11" t="s">
        <v>174</v>
      </c>
      <c r="F99" s="11">
        <v>1071</v>
      </c>
      <c r="G99" s="11">
        <v>2.2475750207508181E-3</v>
      </c>
      <c r="H99" s="11">
        <v>0.17799999999999999</v>
      </c>
      <c r="I99" s="52">
        <v>2350.0671000000002</v>
      </c>
      <c r="J99" s="11">
        <v>20170320</v>
      </c>
      <c r="K99" s="52">
        <v>10.09</v>
      </c>
      <c r="L99" s="15" t="s">
        <v>129</v>
      </c>
      <c r="M99" s="41">
        <v>0</v>
      </c>
      <c r="N99" s="41">
        <v>0</v>
      </c>
    </row>
    <row r="100" spans="1:14" x14ac:dyDescent="0.25">
      <c r="B100" s="8" t="s">
        <v>173</v>
      </c>
      <c r="C100" s="8" t="s">
        <v>151</v>
      </c>
      <c r="D100" s="11">
        <v>1.1503486456221437E-3</v>
      </c>
      <c r="E100" s="11" t="s">
        <v>174</v>
      </c>
      <c r="F100" s="11">
        <v>1371</v>
      </c>
      <c r="G100" s="11">
        <v>2.3379881040057602E-3</v>
      </c>
      <c r="H100" s="11">
        <v>0.5</v>
      </c>
      <c r="I100" s="52">
        <v>2359.752</v>
      </c>
      <c r="J100" s="11">
        <v>20170331</v>
      </c>
      <c r="K100" s="52">
        <v>23.98</v>
      </c>
      <c r="L100" s="15" t="s">
        <v>132</v>
      </c>
    </row>
    <row r="101" spans="1:14" x14ac:dyDescent="0.25">
      <c r="B101" s="8" t="s">
        <v>170</v>
      </c>
      <c r="C101" s="8" t="s">
        <v>152</v>
      </c>
      <c r="D101" s="11">
        <v>3.1980254970424973E-4</v>
      </c>
      <c r="E101" s="11" t="s">
        <v>174</v>
      </c>
      <c r="F101" s="11">
        <v>1111</v>
      </c>
      <c r="G101" s="11">
        <v>1.1681276906323279E-3</v>
      </c>
      <c r="H101" s="11">
        <v>0.155</v>
      </c>
      <c r="I101" s="52">
        <v>2359.752</v>
      </c>
      <c r="J101" s="11">
        <v>20170331</v>
      </c>
      <c r="K101" s="52">
        <v>13.36</v>
      </c>
      <c r="L101" s="15" t="s">
        <v>132</v>
      </c>
    </row>
    <row r="102" spans="1:14" x14ac:dyDescent="0.25">
      <c r="B102" s="8" t="s">
        <v>178</v>
      </c>
      <c r="D102" s="11">
        <v>1.0363143625871244E-2</v>
      </c>
    </row>
    <row r="104" spans="1:14" x14ac:dyDescent="0.25">
      <c r="A104" s="11" t="s">
        <v>155</v>
      </c>
    </row>
    <row r="105" spans="1:14" x14ac:dyDescent="0.25">
      <c r="B105" s="8" t="s">
        <v>0</v>
      </c>
      <c r="C105" s="8" t="s">
        <v>1</v>
      </c>
      <c r="D105" s="11" t="s">
        <v>161</v>
      </c>
      <c r="E105" s="11" t="s">
        <v>162</v>
      </c>
    </row>
    <row r="106" spans="1:14" x14ac:dyDescent="0.25">
      <c r="B106" s="8">
        <v>600109</v>
      </c>
      <c r="C106" s="8" t="s">
        <v>138</v>
      </c>
      <c r="D106" s="17">
        <v>6.2300000000000001E-2</v>
      </c>
      <c r="E106" s="17">
        <v>20170608</v>
      </c>
    </row>
    <row r="107" spans="1:14" x14ac:dyDescent="0.25">
      <c r="B107" s="8">
        <v>600637</v>
      </c>
      <c r="C107" s="8" t="s">
        <v>157</v>
      </c>
      <c r="D107" s="44">
        <v>0.26057000000000002</v>
      </c>
      <c r="E107" s="44">
        <v>20170727</v>
      </c>
    </row>
    <row r="108" spans="1:14" x14ac:dyDescent="0.25">
      <c r="B108" s="8">
        <v>600893</v>
      </c>
      <c r="C108" s="8" t="s">
        <v>158</v>
      </c>
    </row>
    <row r="109" spans="1:14" x14ac:dyDescent="0.25">
      <c r="B109" s="8">
        <v>601377</v>
      </c>
      <c r="C109" s="8" t="s">
        <v>159</v>
      </c>
      <c r="D109" s="17">
        <v>0.41249000000000002</v>
      </c>
      <c r="E109" s="17">
        <v>20170519</v>
      </c>
    </row>
    <row r="110" spans="1:14" x14ac:dyDescent="0.25">
      <c r="B110" s="8">
        <v>601998</v>
      </c>
      <c r="C110" s="8" t="s">
        <v>160</v>
      </c>
      <c r="D110" s="5">
        <v>0.39</v>
      </c>
      <c r="E110" s="5">
        <v>20170725</v>
      </c>
    </row>
    <row r="111" spans="1:14" x14ac:dyDescent="0.25">
      <c r="B111" s="11" t="s">
        <v>178</v>
      </c>
      <c r="D111" s="11">
        <v>1.1253600000000001</v>
      </c>
    </row>
    <row r="115" spans="1:7" x14ac:dyDescent="0.25">
      <c r="A115" s="8" t="s">
        <v>0</v>
      </c>
      <c r="B115" s="8" t="s">
        <v>1</v>
      </c>
      <c r="C115" s="11" t="s">
        <v>184</v>
      </c>
      <c r="E115" s="11" t="s">
        <v>185</v>
      </c>
      <c r="F115" s="11" t="s">
        <v>186</v>
      </c>
      <c r="G115" s="11" t="s">
        <v>187</v>
      </c>
    </row>
    <row r="116" spans="1:7" x14ac:dyDescent="0.25">
      <c r="A116" s="8" t="s">
        <v>167</v>
      </c>
      <c r="B116" s="8" t="s">
        <v>148</v>
      </c>
      <c r="C116" s="54">
        <v>100</v>
      </c>
      <c r="D116" s="55">
        <v>1</v>
      </c>
      <c r="E116" s="54">
        <v>2954946709.0000005</v>
      </c>
      <c r="F116" s="56">
        <v>2954946709.0000005</v>
      </c>
      <c r="G116" s="11">
        <v>5.7529251252096134E-3</v>
      </c>
    </row>
    <row r="117" spans="1:7" x14ac:dyDescent="0.25">
      <c r="A117" s="8" t="s">
        <v>168</v>
      </c>
      <c r="B117" s="8" t="s">
        <v>149</v>
      </c>
      <c r="C117" s="54">
        <v>26.490198776352887</v>
      </c>
      <c r="D117" s="55">
        <v>0.3</v>
      </c>
      <c r="E117" s="54">
        <v>12168154385</v>
      </c>
      <c r="F117" s="56">
        <v>3650446315.5</v>
      </c>
      <c r="G117" s="11">
        <v>7.1069790405038418E-3</v>
      </c>
    </row>
    <row r="118" spans="1:7" x14ac:dyDescent="0.25">
      <c r="A118" s="8" t="s">
        <v>169</v>
      </c>
      <c r="B118" s="8" t="s">
        <v>150</v>
      </c>
      <c r="C118" s="54">
        <v>10.000043310855</v>
      </c>
      <c r="D118" s="55">
        <v>0.10000043310855</v>
      </c>
      <c r="E118" s="54">
        <v>11544450000</v>
      </c>
      <c r="F118" s="56">
        <v>1154450000</v>
      </c>
      <c r="G118" s="11">
        <v>2.2475750207508181E-3</v>
      </c>
    </row>
    <row r="119" spans="1:7" x14ac:dyDescent="0.25">
      <c r="A119" s="8" t="s">
        <v>173</v>
      </c>
      <c r="B119" s="8" t="s">
        <v>151</v>
      </c>
      <c r="C119" s="54">
        <v>10.000083271573583</v>
      </c>
      <c r="D119" s="55">
        <v>0.2</v>
      </c>
      <c r="E119" s="54">
        <v>6004450000</v>
      </c>
      <c r="F119" s="56">
        <v>1200890000</v>
      </c>
      <c r="G119" s="11">
        <v>2.3379881040057602E-3</v>
      </c>
    </row>
    <row r="120" spans="1:7" x14ac:dyDescent="0.25">
      <c r="A120" s="8" t="s">
        <v>170</v>
      </c>
      <c r="B120" s="8" t="s">
        <v>152</v>
      </c>
      <c r="C120" s="54">
        <v>5.9187598381632194</v>
      </c>
      <c r="D120" s="55">
        <v>5.9187598381632192E-2</v>
      </c>
      <c r="E120" s="54">
        <v>10137258757</v>
      </c>
      <c r="F120" s="56">
        <v>600000000</v>
      </c>
      <c r="G120" s="11">
        <v>1.1681276906323279E-3</v>
      </c>
    </row>
    <row r="123" spans="1:7" x14ac:dyDescent="0.25">
      <c r="A123" s="57" t="s">
        <v>16</v>
      </c>
      <c r="B123" s="57" t="s">
        <v>17</v>
      </c>
      <c r="C123" s="54">
        <v>81.796473917279002</v>
      </c>
      <c r="D123" s="55">
        <v>1</v>
      </c>
      <c r="E123" s="54">
        <v>25219845601</v>
      </c>
      <c r="F123" s="56">
        <v>25219845601</v>
      </c>
    </row>
    <row r="129" spans="1:6" x14ac:dyDescent="0.25">
      <c r="A129" s="57" t="s">
        <v>16</v>
      </c>
      <c r="B129" s="57" t="s">
        <v>17</v>
      </c>
      <c r="C129" s="58">
        <v>4.9050000000000002</v>
      </c>
      <c r="F129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34" t="s">
        <v>133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180</v>
      </c>
      <c r="B17" s="49" t="s">
        <v>181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3.7989999999999999</v>
      </c>
      <c r="C84" s="11">
        <v>3.7989999999999999</v>
      </c>
    </row>
    <row r="85" spans="1:12" x14ac:dyDescent="0.25">
      <c r="A85" s="12" t="s">
        <v>117</v>
      </c>
      <c r="B85" s="11">
        <v>14.061659000000001</v>
      </c>
      <c r="C85" s="11">
        <v>3.7989999999999999</v>
      </c>
    </row>
    <row r="86" spans="1:12" x14ac:dyDescent="0.25">
      <c r="A86" s="12" t="s">
        <v>118</v>
      </c>
      <c r="B86" s="11">
        <v>61.710999999999999</v>
      </c>
      <c r="C86" s="11">
        <v>3.7989999999999999</v>
      </c>
    </row>
    <row r="87" spans="1:12" x14ac:dyDescent="0.25">
      <c r="A87" s="12" t="s">
        <v>140</v>
      </c>
      <c r="B87" s="11">
        <v>61.710999999999999</v>
      </c>
      <c r="C87" s="11">
        <v>3.7989999999999999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2.3916640463682898E-3</v>
      </c>
      <c r="E95" s="11">
        <v>20160517</v>
      </c>
      <c r="F95" s="11">
        <v>908</v>
      </c>
      <c r="G95" s="11">
        <v>5.7529251252096134E-3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5.5695271197894443E-3</v>
      </c>
      <c r="E96" s="11">
        <v>20160629</v>
      </c>
      <c r="F96" s="11">
        <v>888</v>
      </c>
      <c r="G96" s="11">
        <v>7.1069790405038418E-3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133</v>
      </c>
    </row>
    <row r="97" spans="1:12" x14ac:dyDescent="0.25">
      <c r="B97" s="8" t="s">
        <v>169</v>
      </c>
      <c r="C97" s="8" t="s">
        <v>150</v>
      </c>
      <c r="D97" s="11">
        <v>9.3180126438711605E-4</v>
      </c>
      <c r="E97" s="11" t="s">
        <v>174</v>
      </c>
      <c r="F97" s="11">
        <v>1071</v>
      </c>
      <c r="G97" s="11">
        <v>2.2475750207508181E-3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1.1503486456221437E-3</v>
      </c>
      <c r="E98" s="11" t="s">
        <v>174</v>
      </c>
      <c r="F98" s="11">
        <v>1371</v>
      </c>
      <c r="G98" s="11">
        <v>2.3379881040057602E-3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3.1980254970424973E-4</v>
      </c>
      <c r="E99" s="11" t="s">
        <v>174</v>
      </c>
      <c r="F99" s="11">
        <v>1111</v>
      </c>
      <c r="G99" s="11">
        <v>1.1681276906323279E-3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178</v>
      </c>
      <c r="D100" s="11">
        <v>1.0363143625871244E-2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156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159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179</v>
      </c>
      <c r="D109" s="11">
        <v>1.1253600000000001</v>
      </c>
    </row>
    <row r="113" spans="1:7" x14ac:dyDescent="0.25">
      <c r="A113" s="8" t="s">
        <v>0</v>
      </c>
      <c r="B113" s="8" t="s">
        <v>1</v>
      </c>
      <c r="C113" s="11" t="s">
        <v>184</v>
      </c>
      <c r="E113" s="11" t="s">
        <v>185</v>
      </c>
      <c r="F113" s="11" t="s">
        <v>186</v>
      </c>
      <c r="G113" s="11" t="s">
        <v>187</v>
      </c>
    </row>
    <row r="114" spans="1:7" x14ac:dyDescent="0.25">
      <c r="A114" s="8" t="s">
        <v>167</v>
      </c>
      <c r="B114" s="8" t="s">
        <v>148</v>
      </c>
      <c r="C114" s="54">
        <v>100</v>
      </c>
      <c r="D114" s="55">
        <v>1</v>
      </c>
      <c r="E114" s="54">
        <v>2954946709.0000005</v>
      </c>
      <c r="F114" s="56">
        <v>2954946709.0000005</v>
      </c>
      <c r="G114" s="11">
        <v>5.7529251252096134E-3</v>
      </c>
    </row>
    <row r="115" spans="1:7" x14ac:dyDescent="0.25">
      <c r="A115" s="8" t="s">
        <v>168</v>
      </c>
      <c r="B115" s="8" t="s">
        <v>149</v>
      </c>
      <c r="C115" s="54">
        <v>26.490198776352887</v>
      </c>
      <c r="D115" s="55">
        <v>0.3</v>
      </c>
      <c r="E115" s="54">
        <v>12168154385</v>
      </c>
      <c r="F115" s="56">
        <v>3650446315.5</v>
      </c>
      <c r="G115" s="11">
        <v>7.1069790405038418E-3</v>
      </c>
    </row>
    <row r="116" spans="1:7" x14ac:dyDescent="0.25">
      <c r="A116" s="8" t="s">
        <v>169</v>
      </c>
      <c r="B116" s="8" t="s">
        <v>150</v>
      </c>
      <c r="C116" s="54">
        <v>10.000043310855</v>
      </c>
      <c r="D116" s="55">
        <v>0.10000043310855</v>
      </c>
      <c r="E116" s="54">
        <v>11544450000</v>
      </c>
      <c r="F116" s="56">
        <v>1154450000</v>
      </c>
      <c r="G116" s="11">
        <v>2.2475750207508181E-3</v>
      </c>
    </row>
    <row r="117" spans="1:7" x14ac:dyDescent="0.25">
      <c r="A117" s="8" t="s">
        <v>173</v>
      </c>
      <c r="B117" s="8" t="s">
        <v>151</v>
      </c>
      <c r="C117" s="54">
        <v>10.000083271573583</v>
      </c>
      <c r="D117" s="55">
        <v>0.2</v>
      </c>
      <c r="E117" s="54">
        <v>6004450000</v>
      </c>
      <c r="F117" s="56">
        <v>1200890000</v>
      </c>
      <c r="G117" s="11">
        <v>2.3379881040057602E-3</v>
      </c>
    </row>
    <row r="118" spans="1:7" x14ac:dyDescent="0.25">
      <c r="A118" s="8" t="s">
        <v>170</v>
      </c>
      <c r="B118" s="8" t="s">
        <v>152</v>
      </c>
      <c r="C118" s="54">
        <v>5.9187598381632194</v>
      </c>
      <c r="D118" s="55">
        <v>5.9187598381632192E-2</v>
      </c>
      <c r="E118" s="54">
        <v>10137258757</v>
      </c>
      <c r="F118" s="56">
        <v>600000000</v>
      </c>
      <c r="G118" s="11">
        <v>1.1681276906323279E-3</v>
      </c>
    </row>
    <row r="121" spans="1:7" x14ac:dyDescent="0.25">
      <c r="A121" s="57" t="s">
        <v>16</v>
      </c>
      <c r="B121" s="57" t="s">
        <v>17</v>
      </c>
      <c r="C121" s="54">
        <v>81.796473917279002</v>
      </c>
      <c r="D121" s="55">
        <v>1</v>
      </c>
      <c r="E121" s="54">
        <v>25219845601</v>
      </c>
      <c r="F121" s="56">
        <v>25219845601</v>
      </c>
    </row>
    <row r="127" spans="1:7" x14ac:dyDescent="0.25">
      <c r="A127" s="57" t="s">
        <v>16</v>
      </c>
      <c r="B127" s="57" t="s">
        <v>17</v>
      </c>
      <c r="C127" s="58">
        <v>4.9050000000000002</v>
      </c>
      <c r="F127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5" width="9.44140625" style="11" bestFit="1" customWidth="1"/>
    <col min="6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137</v>
      </c>
      <c r="B17" s="49" t="s">
        <v>138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6.0612589999999997</v>
      </c>
      <c r="C84" s="11">
        <v>3.7366999999999999</v>
      </c>
    </row>
    <row r="85" spans="1:12" x14ac:dyDescent="0.25">
      <c r="A85" s="12" t="s">
        <v>117</v>
      </c>
      <c r="B85" s="11">
        <v>14.061659000000001</v>
      </c>
      <c r="C85" s="11">
        <v>3.7366999999999999</v>
      </c>
    </row>
    <row r="86" spans="1:12" x14ac:dyDescent="0.25">
      <c r="A86" s="12" t="s">
        <v>118</v>
      </c>
      <c r="B86" s="11">
        <v>61.710999999999999</v>
      </c>
      <c r="C86" s="11">
        <v>3.7366999999999999</v>
      </c>
    </row>
    <row r="87" spans="1:12" x14ac:dyDescent="0.25">
      <c r="A87" s="12" t="s">
        <v>140</v>
      </c>
      <c r="B87" s="11">
        <v>61.710999999999999</v>
      </c>
      <c r="C87" s="11">
        <v>3.7366999999999999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0.57994346737864089</v>
      </c>
      <c r="E95" s="11">
        <v>20160517</v>
      </c>
      <c r="F95" s="11">
        <v>908</v>
      </c>
      <c r="G95" s="11">
        <v>1.395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1.0689260441176471</v>
      </c>
      <c r="E96" s="11">
        <v>20160629</v>
      </c>
      <c r="F96" s="11">
        <v>888</v>
      </c>
      <c r="G96" s="11">
        <v>1.3640000000000001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132</v>
      </c>
    </row>
    <row r="97" spans="1:12" x14ac:dyDescent="0.25">
      <c r="B97" s="8" t="s">
        <v>169</v>
      </c>
      <c r="C97" s="8" t="s">
        <v>150</v>
      </c>
      <c r="D97" s="11">
        <v>0.68198528003072356</v>
      </c>
      <c r="E97" s="11" t="s">
        <v>174</v>
      </c>
      <c r="F97" s="11">
        <v>1071</v>
      </c>
      <c r="G97" s="11">
        <v>1.645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1.0362046939115928</v>
      </c>
      <c r="E98" s="11" t="s">
        <v>174</v>
      </c>
      <c r="F98" s="11">
        <v>1371</v>
      </c>
      <c r="G98" s="11">
        <v>2.1059999999999999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0.46733157404191616</v>
      </c>
      <c r="E99" s="11" t="s">
        <v>174</v>
      </c>
      <c r="F99" s="11">
        <v>1111</v>
      </c>
      <c r="G99" s="11">
        <v>1.7070000000000001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106</v>
      </c>
      <c r="D100" s="11">
        <v>3.8343910594805202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138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136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106</v>
      </c>
      <c r="D109" s="11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153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5" t="s">
        <v>112</v>
      </c>
      <c r="H21" s="17"/>
      <c r="I21" s="18" t="s">
        <v>132</v>
      </c>
      <c r="J21" s="31">
        <v>0</v>
      </c>
      <c r="K21" s="31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33" t="s">
        <v>133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4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3.7366999999999999</v>
      </c>
    </row>
    <row r="85" spans="1:3" x14ac:dyDescent="0.25">
      <c r="A85" s="12" t="s">
        <v>117</v>
      </c>
      <c r="B85" s="11">
        <v>14.061659000000001</v>
      </c>
      <c r="C85" s="11">
        <v>3.7366999999999999</v>
      </c>
    </row>
    <row r="86" spans="1:3" x14ac:dyDescent="0.25">
      <c r="A86" s="12" t="s">
        <v>118</v>
      </c>
      <c r="B86" s="11">
        <v>61.710999999999999</v>
      </c>
      <c r="C86" s="11">
        <v>3.7366999999999999</v>
      </c>
    </row>
    <row r="87" spans="1:3" x14ac:dyDescent="0.25">
      <c r="A87" s="12" t="s">
        <v>140</v>
      </c>
      <c r="B87" s="11">
        <v>61.710999999999999</v>
      </c>
      <c r="C87" s="11">
        <v>3.7366999999999999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17" t="s">
        <v>9</v>
      </c>
      <c r="H21" s="17"/>
      <c r="I21" s="18" t="s">
        <v>132</v>
      </c>
      <c r="J21" s="15">
        <v>0</v>
      </c>
      <c r="K21" s="15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17" t="s">
        <v>126</v>
      </c>
      <c r="H55" s="45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17" t="s">
        <v>126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5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17" t="s">
        <v>126</v>
      </c>
      <c r="H60" s="45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1.7037</v>
      </c>
    </row>
    <row r="85" spans="1:3" x14ac:dyDescent="0.25">
      <c r="A85" s="12" t="s">
        <v>117</v>
      </c>
      <c r="B85" s="11">
        <v>14.061659000000001</v>
      </c>
      <c r="C85" s="11">
        <v>1.7037</v>
      </c>
    </row>
    <row r="86" spans="1:3" x14ac:dyDescent="0.25">
      <c r="A86" s="12" t="s">
        <v>118</v>
      </c>
      <c r="B86" s="11">
        <v>61.710999999999999</v>
      </c>
      <c r="C86" s="11">
        <v>1.7037</v>
      </c>
    </row>
    <row r="87" spans="1:3" x14ac:dyDescent="0.25">
      <c r="A87" s="12" t="s">
        <v>140</v>
      </c>
      <c r="B87" s="11">
        <v>61.710999999999999</v>
      </c>
      <c r="C87" s="11">
        <v>1.7037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39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4" t="s">
        <v>133</v>
      </c>
      <c r="J11" s="15">
        <v>0</v>
      </c>
      <c r="K11" s="15">
        <v>0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7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7" t="s">
        <v>132</v>
      </c>
      <c r="J15" s="17">
        <v>0</v>
      </c>
      <c r="K15" s="17">
        <v>0</v>
      </c>
      <c r="L15" s="12"/>
    </row>
    <row r="16" spans="1:12" x14ac:dyDescent="0.25">
      <c r="A16" s="4" t="s">
        <v>44</v>
      </c>
      <c r="B16" s="5" t="s">
        <v>45</v>
      </c>
      <c r="C16" s="5">
        <v>20170711</v>
      </c>
      <c r="D16" s="5">
        <v>20170712</v>
      </c>
      <c r="E16" s="5">
        <v>0.13800000000000001</v>
      </c>
      <c r="F16" s="5">
        <v>0.64900000000000002</v>
      </c>
      <c r="G16" s="5" t="s">
        <v>112</v>
      </c>
      <c r="H16" s="5"/>
      <c r="I16" s="39" t="s">
        <v>129</v>
      </c>
      <c r="J16" s="8" t="s">
        <v>142</v>
      </c>
      <c r="K16" s="8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1" t="s">
        <v>54</v>
      </c>
      <c r="B21" s="11" t="s">
        <v>55</v>
      </c>
      <c r="C21" s="11">
        <v>20170605</v>
      </c>
      <c r="D21" s="11">
        <v>20170606</v>
      </c>
      <c r="E21" s="11">
        <v>0.64549999999999996</v>
      </c>
      <c r="F21" s="11">
        <v>4.7973999999999997</v>
      </c>
      <c r="G21" s="11" t="s">
        <v>9</v>
      </c>
      <c r="I21" s="7">
        <v>0</v>
      </c>
      <c r="J21" s="8">
        <v>0</v>
      </c>
      <c r="K21" s="8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7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127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128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14.3635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7" t="s">
        <v>132</v>
      </c>
      <c r="J45" s="17">
        <v>0</v>
      </c>
      <c r="K45" s="17">
        <v>0</v>
      </c>
    </row>
    <row r="46" spans="1:11" x14ac:dyDescent="0.25">
      <c r="A46" s="11" t="s">
        <v>50</v>
      </c>
      <c r="B46" s="11" t="s">
        <v>51</v>
      </c>
      <c r="C46" s="11">
        <v>20170706</v>
      </c>
      <c r="D46" s="11">
        <v>20170707</v>
      </c>
      <c r="E46" s="11">
        <v>0.2092</v>
      </c>
      <c r="F46" s="11">
        <v>0.71419999999999995</v>
      </c>
      <c r="G46" s="11" t="s">
        <v>9</v>
      </c>
      <c r="I46" s="7">
        <v>0</v>
      </c>
      <c r="J46" s="8">
        <v>0</v>
      </c>
      <c r="K46" s="8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125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33.375913999999995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1.0547</v>
      </c>
    </row>
    <row r="85" spans="1:3" x14ac:dyDescent="0.25">
      <c r="A85" s="12" t="s">
        <v>117</v>
      </c>
      <c r="B85" s="11">
        <v>14.423259</v>
      </c>
      <c r="C85" s="11">
        <v>1.0547</v>
      </c>
    </row>
    <row r="86" spans="1:3" x14ac:dyDescent="0.25">
      <c r="A86" s="12" t="s">
        <v>118</v>
      </c>
      <c r="B86" s="11">
        <v>61.744672999999999</v>
      </c>
      <c r="C86" s="11">
        <v>1.0547</v>
      </c>
    </row>
    <row r="87" spans="1:3" x14ac:dyDescent="0.25">
      <c r="A87" s="12" t="s">
        <v>140</v>
      </c>
      <c r="B87" s="11">
        <v>61.744672999999999</v>
      </c>
      <c r="C87" s="11">
        <v>1.0547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7" t="s">
        <v>137</v>
      </c>
      <c r="B21" s="17" t="s">
        <v>138</v>
      </c>
      <c r="C21" s="17">
        <v>20170607</v>
      </c>
      <c r="D21" s="17">
        <v>20170608</v>
      </c>
      <c r="E21" s="17">
        <v>0.05</v>
      </c>
      <c r="F21" s="17">
        <v>6.2300000000000001E-2</v>
      </c>
      <c r="G21" s="17" t="s">
        <v>126</v>
      </c>
      <c r="H21" s="17"/>
      <c r="I21" s="17" t="s">
        <v>132</v>
      </c>
      <c r="J21" s="17">
        <v>0</v>
      </c>
      <c r="K21" s="17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29" t="s">
        <v>82</v>
      </c>
      <c r="B24" s="14" t="s">
        <v>83</v>
      </c>
      <c r="C24" s="14">
        <v>20170615</v>
      </c>
      <c r="D24" s="14">
        <v>20170616</v>
      </c>
      <c r="E24" s="14">
        <v>0.215</v>
      </c>
      <c r="F24" s="14">
        <v>1.6695</v>
      </c>
      <c r="G24" s="14" t="s">
        <v>112</v>
      </c>
      <c r="H24" s="36"/>
      <c r="I24" s="33" t="s">
        <v>132</v>
      </c>
      <c r="J24" s="34">
        <v>0</v>
      </c>
      <c r="K24" s="34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29" t="s">
        <v>28</v>
      </c>
      <c r="B28" s="14" t="s">
        <v>29</v>
      </c>
      <c r="C28" s="14">
        <v>20170621</v>
      </c>
      <c r="D28" s="14">
        <v>20170622</v>
      </c>
      <c r="E28" s="14">
        <v>0.01</v>
      </c>
      <c r="F28" s="14">
        <v>1.26E-2</v>
      </c>
      <c r="G28" s="14" t="s">
        <v>112</v>
      </c>
      <c r="H28" s="36"/>
      <c r="I28" s="33" t="s">
        <v>132</v>
      </c>
      <c r="J28" s="34">
        <v>0</v>
      </c>
      <c r="K28" s="34">
        <v>0</v>
      </c>
    </row>
    <row r="29" spans="1:12" ht="15.6" x14ac:dyDescent="0.25">
      <c r="A29" s="16" t="s">
        <v>7</v>
      </c>
      <c r="B29" s="17" t="s">
        <v>8</v>
      </c>
      <c r="C29" s="17">
        <v>20170622</v>
      </c>
      <c r="D29" s="17">
        <v>20170623</v>
      </c>
      <c r="E29" s="17">
        <v>0.2</v>
      </c>
      <c r="F29" s="17">
        <v>1.0052000000000001</v>
      </c>
      <c r="G29" s="17" t="s">
        <v>126</v>
      </c>
      <c r="H29" s="35"/>
      <c r="I29" s="30" t="s">
        <v>132</v>
      </c>
      <c r="J29" s="31">
        <v>0</v>
      </c>
      <c r="K29" s="31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14.118255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29" t="s">
        <v>34</v>
      </c>
      <c r="B41" s="14" t="s">
        <v>35</v>
      </c>
      <c r="C41" s="14">
        <v>20170630</v>
      </c>
      <c r="D41" s="14">
        <v>20170703</v>
      </c>
      <c r="E41" s="14">
        <v>6.7869999999999999</v>
      </c>
      <c r="F41" s="14">
        <v>2.005763</v>
      </c>
      <c r="G41" s="14" t="s">
        <v>9</v>
      </c>
      <c r="H41" s="14"/>
      <c r="I41" s="33" t="s">
        <v>132</v>
      </c>
      <c r="J41" s="34">
        <v>0</v>
      </c>
      <c r="K41" s="34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33.860879999999995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13.68619</v>
      </c>
    </row>
    <row r="86" spans="1:2" x14ac:dyDescent="0.25">
      <c r="A86" s="12" t="s">
        <v>118</v>
      </c>
      <c r="B86" s="11">
        <v>61.247324999999996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模板</vt:lpstr>
      <vt:lpstr>20170617</vt:lpstr>
      <vt:lpstr>20170613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2017-08-01T00:51:30Z</dcterms:modified>
</cp:coreProperties>
</file>