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8790" windowHeight="6405" firstSheet="1" activeTab="1"/>
  </bookViews>
  <sheets>
    <sheet name="2017年盈亏情况" sheetId="2" r:id="rId1"/>
    <sheet name="2017年盈亏情况_凌总" sheetId="3" r:id="rId2"/>
    <sheet name="期权做市总盈亏" sheetId="1" r:id="rId3"/>
  </sheets>
  <calcPr calcId="144525"/>
</workbook>
</file>

<file path=xl/calcChain.xml><?xml version="1.0" encoding="utf-8"?>
<calcChain xmlns="http://schemas.openxmlformats.org/spreadsheetml/2006/main">
  <c r="B266" i="3" l="1"/>
  <c r="C266" i="3"/>
  <c r="D266" i="3"/>
  <c r="E266" i="3"/>
  <c r="G266" i="3" s="1"/>
  <c r="F266" i="3"/>
  <c r="B267" i="3"/>
  <c r="C267" i="3"/>
  <c r="D267" i="3"/>
  <c r="E267" i="3"/>
  <c r="F267" i="3"/>
  <c r="L267" i="3" s="1"/>
  <c r="B268" i="3"/>
  <c r="C268" i="3"/>
  <c r="E268" i="3" s="1"/>
  <c r="D268" i="3"/>
  <c r="F268" i="3"/>
  <c r="B269" i="3"/>
  <c r="C269" i="3"/>
  <c r="D269" i="3"/>
  <c r="E269" i="3" s="1"/>
  <c r="F269" i="3"/>
  <c r="B270" i="3"/>
  <c r="C270" i="3"/>
  <c r="D270" i="3"/>
  <c r="E270" i="3"/>
  <c r="G270" i="3" s="1"/>
  <c r="F270" i="3"/>
  <c r="L266" i="3"/>
  <c r="L270" i="3"/>
  <c r="E117" i="3"/>
  <c r="E118" i="3"/>
  <c r="E119" i="3"/>
  <c r="E120" i="3"/>
  <c r="E121" i="3"/>
  <c r="H268" i="3" l="1"/>
  <c r="G268" i="3"/>
  <c r="G269" i="3"/>
  <c r="H269" i="3"/>
  <c r="G267" i="3"/>
  <c r="L269" i="3"/>
  <c r="H270" i="3"/>
  <c r="H266" i="3"/>
  <c r="L268" i="3"/>
  <c r="H267" i="3"/>
  <c r="B261" i="3"/>
  <c r="C261" i="3"/>
  <c r="D261" i="3"/>
  <c r="F261" i="3"/>
  <c r="B262" i="3"/>
  <c r="C262" i="3"/>
  <c r="D262" i="3"/>
  <c r="F262" i="3"/>
  <c r="B263" i="3"/>
  <c r="C263" i="3"/>
  <c r="D263" i="3"/>
  <c r="F263" i="3"/>
  <c r="B264" i="3"/>
  <c r="C264" i="3"/>
  <c r="D264" i="3"/>
  <c r="F264" i="3"/>
  <c r="B265" i="3"/>
  <c r="C265" i="3"/>
  <c r="D265" i="3"/>
  <c r="F265" i="3"/>
  <c r="E112" i="3"/>
  <c r="E113" i="3"/>
  <c r="E114" i="3"/>
  <c r="E115" i="3"/>
  <c r="E116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152" i="3"/>
  <c r="E265" i="3" l="1"/>
  <c r="E264" i="3"/>
  <c r="H264" i="3" s="1"/>
  <c r="E262" i="3"/>
  <c r="H262" i="3" s="1"/>
  <c r="E261" i="3"/>
  <c r="L260" i="3"/>
  <c r="H265" i="3"/>
  <c r="L263" i="3"/>
  <c r="L262" i="3"/>
  <c r="G262" i="3" s="1"/>
  <c r="L261" i="3"/>
  <c r="L265" i="3"/>
  <c r="G265" i="3" s="1"/>
  <c r="E263" i="3"/>
  <c r="L264" i="3"/>
  <c r="G264" i="3" s="1"/>
  <c r="H263" i="3"/>
  <c r="H261" i="3"/>
  <c r="E309" i="3"/>
  <c r="E310" i="3"/>
  <c r="E311" i="3"/>
  <c r="E312" i="3"/>
  <c r="E308" i="3"/>
  <c r="L256" i="3"/>
  <c r="L257" i="3"/>
  <c r="L258" i="3"/>
  <c r="L259" i="3"/>
  <c r="B256" i="3"/>
  <c r="C256" i="3"/>
  <c r="D256" i="3"/>
  <c r="E256" i="3" s="1"/>
  <c r="B257" i="3"/>
  <c r="C257" i="3"/>
  <c r="D257" i="3"/>
  <c r="B258" i="3"/>
  <c r="C258" i="3"/>
  <c r="D258" i="3"/>
  <c r="E258" i="3" s="1"/>
  <c r="B259" i="3"/>
  <c r="C259" i="3"/>
  <c r="D259" i="3"/>
  <c r="B260" i="3"/>
  <c r="C260" i="3"/>
  <c r="D260" i="3"/>
  <c r="E260" i="3" s="1"/>
  <c r="G260" i="3" s="1"/>
  <c r="E107" i="3"/>
  <c r="E108" i="3"/>
  <c r="E109" i="3"/>
  <c r="E110" i="3"/>
  <c r="E111" i="3"/>
  <c r="G258" i="3" l="1"/>
  <c r="G261" i="3"/>
  <c r="E257" i="3"/>
  <c r="H257" i="3" s="1"/>
  <c r="E259" i="3"/>
  <c r="H259" i="3" s="1"/>
  <c r="G263" i="3"/>
  <c r="G256" i="3"/>
  <c r="G257" i="3"/>
  <c r="H260" i="3"/>
  <c r="H258" i="3"/>
  <c r="H256" i="3"/>
  <c r="L248" i="3"/>
  <c r="L249" i="3"/>
  <c r="L250" i="3"/>
  <c r="L251" i="3"/>
  <c r="L252" i="3"/>
  <c r="L253" i="3"/>
  <c r="L254" i="3"/>
  <c r="L255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E99" i="3"/>
  <c r="E100" i="3"/>
  <c r="E101" i="3"/>
  <c r="E102" i="3"/>
  <c r="E103" i="3"/>
  <c r="E104" i="3"/>
  <c r="E105" i="3"/>
  <c r="E106" i="3"/>
  <c r="G259" i="3" l="1"/>
  <c r="E250" i="3"/>
  <c r="E248" i="3"/>
  <c r="G248" i="3" s="1"/>
  <c r="E254" i="3"/>
  <c r="G254" i="3" s="1"/>
  <c r="E253" i="3"/>
  <c r="G253" i="3" s="1"/>
  <c r="E255" i="3"/>
  <c r="H255" i="3" s="1"/>
  <c r="E252" i="3"/>
  <c r="G252" i="3" s="1"/>
  <c r="E249" i="3"/>
  <c r="H249" i="3" s="1"/>
  <c r="G250" i="3"/>
  <c r="E251" i="3"/>
  <c r="G251" i="3" s="1"/>
  <c r="H250" i="3"/>
  <c r="H248" i="3"/>
  <c r="L243" i="3"/>
  <c r="L244" i="3"/>
  <c r="L245" i="3"/>
  <c r="L246" i="3"/>
  <c r="L247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E94" i="3"/>
  <c r="E95" i="3"/>
  <c r="E96" i="3"/>
  <c r="E97" i="3"/>
  <c r="E98" i="3"/>
  <c r="H254" i="3" l="1"/>
  <c r="E244" i="3"/>
  <c r="G244" i="3" s="1"/>
  <c r="G255" i="3"/>
  <c r="H253" i="3"/>
  <c r="G249" i="3"/>
  <c r="H252" i="3"/>
  <c r="H251" i="3"/>
  <c r="E247" i="3"/>
  <c r="H247" i="3" s="1"/>
  <c r="E246" i="3"/>
  <c r="H246" i="3" s="1"/>
  <c r="E243" i="3"/>
  <c r="G243" i="3" s="1"/>
  <c r="E245" i="3"/>
  <c r="H245" i="3" s="1"/>
  <c r="H244" i="3"/>
  <c r="L238" i="3"/>
  <c r="L239" i="3"/>
  <c r="L240" i="3"/>
  <c r="L241" i="3"/>
  <c r="L242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E89" i="3"/>
  <c r="E90" i="3"/>
  <c r="E91" i="3"/>
  <c r="E92" i="3"/>
  <c r="E93" i="3"/>
  <c r="G246" i="3" l="1"/>
  <c r="G247" i="3"/>
  <c r="E238" i="3"/>
  <c r="H238" i="3" s="1"/>
  <c r="G245" i="3"/>
  <c r="H243" i="3"/>
  <c r="E242" i="3"/>
  <c r="H242" i="3" s="1"/>
  <c r="E240" i="3"/>
  <c r="H240" i="3" s="1"/>
  <c r="E241" i="3"/>
  <c r="G241" i="3" s="1"/>
  <c r="E239" i="3"/>
  <c r="G239" i="3" s="1"/>
  <c r="L233" i="3"/>
  <c r="L234" i="3"/>
  <c r="L235" i="3"/>
  <c r="L236" i="3"/>
  <c r="L237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E84" i="3"/>
  <c r="E85" i="3"/>
  <c r="E86" i="3"/>
  <c r="E87" i="3"/>
  <c r="E88" i="3"/>
  <c r="G238" i="3" l="1"/>
  <c r="G242" i="3"/>
  <c r="H241" i="3"/>
  <c r="E234" i="3"/>
  <c r="H234" i="3" s="1"/>
  <c r="H239" i="3"/>
  <c r="G240" i="3"/>
  <c r="E233" i="3"/>
  <c r="H233" i="3" s="1"/>
  <c r="E235" i="3"/>
  <c r="G235" i="3" s="1"/>
  <c r="E237" i="3"/>
  <c r="H237" i="3" s="1"/>
  <c r="E236" i="3"/>
  <c r="G236" i="3" s="1"/>
  <c r="L232" i="3"/>
  <c r="B232" i="3"/>
  <c r="C232" i="3"/>
  <c r="D232" i="3"/>
  <c r="E83" i="3"/>
  <c r="G234" i="3" l="1"/>
  <c r="G233" i="3"/>
  <c r="H235" i="3"/>
  <c r="G237" i="3"/>
  <c r="E232" i="3"/>
  <c r="H232" i="3" s="1"/>
  <c r="H236" i="3"/>
  <c r="L228" i="3"/>
  <c r="L229" i="3"/>
  <c r="L230" i="3"/>
  <c r="L231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E79" i="3"/>
  <c r="E80" i="3"/>
  <c r="E81" i="3"/>
  <c r="E82" i="3"/>
  <c r="E229" i="3" l="1"/>
  <c r="H229" i="3" s="1"/>
  <c r="G232" i="3"/>
  <c r="E228" i="3"/>
  <c r="G228" i="3" s="1"/>
  <c r="E231" i="3"/>
  <c r="H231" i="3" s="1"/>
  <c r="E230" i="3"/>
  <c r="G230" i="3" s="1"/>
  <c r="L223" i="3"/>
  <c r="L224" i="3"/>
  <c r="L225" i="3"/>
  <c r="L226" i="3"/>
  <c r="L227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E74" i="3"/>
  <c r="E75" i="3"/>
  <c r="E76" i="3"/>
  <c r="E77" i="3"/>
  <c r="E78" i="3"/>
  <c r="H228" i="3" l="1"/>
  <c r="G229" i="3"/>
  <c r="G231" i="3"/>
  <c r="H230" i="3"/>
  <c r="E227" i="3"/>
  <c r="G227" i="3" s="1"/>
  <c r="E223" i="3"/>
  <c r="H223" i="3" s="1"/>
  <c r="E224" i="3"/>
  <c r="H224" i="3" s="1"/>
  <c r="E225" i="3"/>
  <c r="G225" i="3" s="1"/>
  <c r="E226" i="3"/>
  <c r="G226" i="3" s="1"/>
  <c r="L218" i="3"/>
  <c r="L219" i="3"/>
  <c r="L220" i="3"/>
  <c r="L221" i="3"/>
  <c r="L222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E69" i="3"/>
  <c r="E70" i="3"/>
  <c r="E71" i="3"/>
  <c r="E72" i="3"/>
  <c r="E73" i="3"/>
  <c r="G223" i="3" l="1"/>
  <c r="H227" i="3"/>
  <c r="H226" i="3"/>
  <c r="E218" i="3"/>
  <c r="H218" i="3" s="1"/>
  <c r="H225" i="3"/>
  <c r="G224" i="3"/>
  <c r="E219" i="3"/>
  <c r="H219" i="3" s="1"/>
  <c r="E221" i="3"/>
  <c r="H221" i="3" s="1"/>
  <c r="E220" i="3"/>
  <c r="G220" i="3" s="1"/>
  <c r="E222" i="3"/>
  <c r="G222" i="3" s="1"/>
  <c r="G219" i="3"/>
  <c r="L213" i="3"/>
  <c r="L214" i="3"/>
  <c r="L215" i="3"/>
  <c r="L216" i="3"/>
  <c r="L217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E64" i="3"/>
  <c r="E65" i="3"/>
  <c r="E66" i="3"/>
  <c r="E67" i="3"/>
  <c r="E68" i="3"/>
  <c r="G218" i="3" l="1"/>
  <c r="H222" i="3"/>
  <c r="G221" i="3"/>
  <c r="H220" i="3"/>
  <c r="E217" i="3"/>
  <c r="G217" i="3" s="1"/>
  <c r="E213" i="3"/>
  <c r="G213" i="3" s="1"/>
  <c r="E215" i="3"/>
  <c r="G215" i="3" s="1"/>
  <c r="E214" i="3"/>
  <c r="H214" i="3" s="1"/>
  <c r="E216" i="3"/>
  <c r="G216" i="3" s="1"/>
  <c r="E61" i="3"/>
  <c r="E62" i="3"/>
  <c r="E63" i="3"/>
  <c r="L205" i="3"/>
  <c r="L206" i="3"/>
  <c r="L207" i="3"/>
  <c r="L208" i="3"/>
  <c r="L209" i="3"/>
  <c r="L210" i="3"/>
  <c r="L211" i="3"/>
  <c r="L212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E56" i="3"/>
  <c r="E57" i="3"/>
  <c r="E58" i="3"/>
  <c r="E59" i="3"/>
  <c r="E60" i="3"/>
  <c r="H217" i="3" l="1"/>
  <c r="G214" i="3"/>
  <c r="H215" i="3"/>
  <c r="H213" i="3"/>
  <c r="H216" i="3"/>
  <c r="E210" i="3"/>
  <c r="G210" i="3" s="1"/>
  <c r="E206" i="3"/>
  <c r="G206" i="3" s="1"/>
  <c r="E208" i="3"/>
  <c r="H208" i="3" s="1"/>
  <c r="E205" i="3"/>
  <c r="H205" i="3" s="1"/>
  <c r="E207" i="3"/>
  <c r="G207" i="3" s="1"/>
  <c r="E209" i="3"/>
  <c r="G209" i="3" s="1"/>
  <c r="E212" i="3"/>
  <c r="G212" i="3" s="1"/>
  <c r="E211" i="3"/>
  <c r="G211" i="3" s="1"/>
  <c r="L200" i="3"/>
  <c r="L201" i="3"/>
  <c r="L202" i="3"/>
  <c r="L203" i="3"/>
  <c r="L204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E52" i="3"/>
  <c r="E53" i="3"/>
  <c r="E54" i="3"/>
  <c r="E55" i="3"/>
  <c r="E51" i="3"/>
  <c r="G205" i="3" l="1"/>
  <c r="H209" i="3"/>
  <c r="H206" i="3"/>
  <c r="G208" i="3"/>
  <c r="H210" i="3"/>
  <c r="H207" i="3"/>
  <c r="H212" i="3"/>
  <c r="H211" i="3"/>
  <c r="E201" i="3"/>
  <c r="G201" i="3" s="1"/>
  <c r="E202" i="3"/>
  <c r="H202" i="3" s="1"/>
  <c r="E200" i="3"/>
  <c r="H200" i="3" s="1"/>
  <c r="E204" i="3"/>
  <c r="G204" i="3" s="1"/>
  <c r="E203" i="3"/>
  <c r="G203" i="3" s="1"/>
  <c r="L195" i="3"/>
  <c r="L196" i="3"/>
  <c r="L197" i="3"/>
  <c r="L198" i="3"/>
  <c r="L199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E46" i="3"/>
  <c r="E47" i="3"/>
  <c r="E48" i="3"/>
  <c r="E49" i="3"/>
  <c r="E50" i="3"/>
  <c r="G202" i="3" l="1"/>
  <c r="H201" i="3"/>
  <c r="H204" i="3"/>
  <c r="G200" i="3"/>
  <c r="E197" i="3"/>
  <c r="H197" i="3" s="1"/>
  <c r="H203" i="3"/>
  <c r="E199" i="3"/>
  <c r="H199" i="3" s="1"/>
  <c r="E195" i="3"/>
  <c r="G195" i="3" s="1"/>
  <c r="E198" i="3"/>
  <c r="H198" i="3" s="1"/>
  <c r="E196" i="3"/>
  <c r="G196" i="3" s="1"/>
  <c r="L190" i="3"/>
  <c r="L191" i="3"/>
  <c r="L192" i="3"/>
  <c r="L193" i="3"/>
  <c r="L194" i="3"/>
  <c r="C190" i="3"/>
  <c r="D190" i="3"/>
  <c r="C191" i="3"/>
  <c r="D191" i="3"/>
  <c r="C192" i="3"/>
  <c r="D192" i="3"/>
  <c r="C193" i="3"/>
  <c r="D193" i="3"/>
  <c r="C194" i="3"/>
  <c r="D194" i="3"/>
  <c r="B190" i="3"/>
  <c r="B191" i="3"/>
  <c r="B192" i="3"/>
  <c r="B193" i="3"/>
  <c r="B194" i="3"/>
  <c r="B188" i="3"/>
  <c r="E41" i="3"/>
  <c r="E42" i="3"/>
  <c r="E43" i="3"/>
  <c r="E44" i="3"/>
  <c r="E45" i="3"/>
  <c r="G197" i="3" l="1"/>
  <c r="G199" i="3"/>
  <c r="H195" i="3"/>
  <c r="G198" i="3"/>
  <c r="E193" i="3"/>
  <c r="G193" i="3" s="1"/>
  <c r="E191" i="3"/>
  <c r="G191" i="3" s="1"/>
  <c r="H196" i="3"/>
  <c r="E192" i="3"/>
  <c r="H192" i="3" s="1"/>
  <c r="E194" i="3"/>
  <c r="H194" i="3" s="1"/>
  <c r="E190" i="3"/>
  <c r="H190" i="3" s="1"/>
  <c r="L185" i="3"/>
  <c r="L186" i="3"/>
  <c r="L187" i="3"/>
  <c r="L188" i="3"/>
  <c r="L189" i="3"/>
  <c r="B185" i="3"/>
  <c r="C185" i="3"/>
  <c r="D185" i="3"/>
  <c r="B186" i="3"/>
  <c r="C186" i="3"/>
  <c r="D186" i="3"/>
  <c r="B187" i="3"/>
  <c r="C187" i="3"/>
  <c r="D187" i="3"/>
  <c r="C188" i="3"/>
  <c r="D188" i="3"/>
  <c r="B189" i="3"/>
  <c r="C189" i="3"/>
  <c r="D189" i="3"/>
  <c r="E36" i="3"/>
  <c r="E37" i="3"/>
  <c r="E38" i="3"/>
  <c r="E39" i="3"/>
  <c r="E40" i="3"/>
  <c r="G192" i="3" l="1"/>
  <c r="H191" i="3"/>
  <c r="G190" i="3"/>
  <c r="H193" i="3"/>
  <c r="G194" i="3"/>
  <c r="E185" i="3"/>
  <c r="H185" i="3" s="1"/>
  <c r="E187" i="3"/>
  <c r="G187" i="3" s="1"/>
  <c r="E188" i="3"/>
  <c r="E189" i="3"/>
  <c r="H189" i="3" s="1"/>
  <c r="E186" i="3"/>
  <c r="H186" i="3" s="1"/>
  <c r="L180" i="3"/>
  <c r="L181" i="3"/>
  <c r="L182" i="3"/>
  <c r="L183" i="3"/>
  <c r="L184" i="3"/>
  <c r="C180" i="3"/>
  <c r="D180" i="3"/>
  <c r="C181" i="3"/>
  <c r="D181" i="3"/>
  <c r="C182" i="3"/>
  <c r="D182" i="3"/>
  <c r="C183" i="3"/>
  <c r="D183" i="3"/>
  <c r="C184" i="3"/>
  <c r="D184" i="3"/>
  <c r="B180" i="3"/>
  <c r="B181" i="3"/>
  <c r="B182" i="3"/>
  <c r="B183" i="3"/>
  <c r="B184" i="3"/>
  <c r="E31" i="3"/>
  <c r="E32" i="3"/>
  <c r="E33" i="3"/>
  <c r="E34" i="3"/>
  <c r="E35" i="3"/>
  <c r="H187" i="3" l="1"/>
  <c r="G185" i="3"/>
  <c r="G189" i="3"/>
  <c r="E181" i="3"/>
  <c r="H181" i="3" s="1"/>
  <c r="G186" i="3"/>
  <c r="H188" i="3"/>
  <c r="G188" i="3"/>
  <c r="E180" i="3"/>
  <c r="H180" i="3" s="1"/>
  <c r="E184" i="3"/>
  <c r="E183" i="3"/>
  <c r="G183" i="3" s="1"/>
  <c r="E182" i="3"/>
  <c r="G182" i="3" s="1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52" i="3"/>
  <c r="G181" i="3" l="1"/>
  <c r="H184" i="3"/>
  <c r="G184" i="3"/>
  <c r="G180" i="3"/>
  <c r="H183" i="3"/>
  <c r="H182" i="3"/>
  <c r="L179" i="3"/>
  <c r="K179" i="3"/>
  <c r="D179" i="3"/>
  <c r="C179" i="3"/>
  <c r="B179" i="3"/>
  <c r="E30" i="3"/>
  <c r="L157" i="3"/>
  <c r="L153" i="3"/>
  <c r="E179" i="3" l="1"/>
  <c r="L155" i="3"/>
  <c r="L156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54" i="3"/>
  <c r="L152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53" i="3"/>
  <c r="K152" i="3"/>
  <c r="D169" i="3"/>
  <c r="D170" i="3"/>
  <c r="C169" i="3"/>
  <c r="B169" i="3"/>
  <c r="E26" i="3"/>
  <c r="E27" i="3"/>
  <c r="E28" i="3"/>
  <c r="E29" i="3"/>
  <c r="C175" i="3"/>
  <c r="D175" i="3"/>
  <c r="C176" i="3"/>
  <c r="D176" i="3"/>
  <c r="C177" i="3"/>
  <c r="D177" i="3"/>
  <c r="C178" i="3"/>
  <c r="D178" i="3"/>
  <c r="B178" i="3"/>
  <c r="B175" i="3"/>
  <c r="B176" i="3"/>
  <c r="B177" i="3"/>
  <c r="C154" i="3"/>
  <c r="C153" i="3"/>
  <c r="C152" i="3"/>
  <c r="E169" i="3" l="1"/>
  <c r="G169" i="3" s="1"/>
  <c r="E177" i="3"/>
  <c r="G177" i="3" s="1"/>
  <c r="E175" i="3"/>
  <c r="H175" i="3" s="1"/>
  <c r="E176" i="3"/>
  <c r="G176" i="3" s="1"/>
  <c r="G179" i="3"/>
  <c r="H179" i="3"/>
  <c r="E178" i="3"/>
  <c r="E24" i="3"/>
  <c r="E2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C170" i="3"/>
  <c r="E170" i="3" s="1"/>
  <c r="B170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B154" i="3"/>
  <c r="D153" i="3"/>
  <c r="B153" i="3"/>
  <c r="D152" i="3"/>
  <c r="B152" i="3"/>
  <c r="E23" i="3"/>
  <c r="E22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0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1" i="2"/>
  <c r="B40" i="2"/>
  <c r="C40" i="2"/>
  <c r="H169" i="3" l="1"/>
  <c r="H177" i="3"/>
  <c r="G175" i="3"/>
  <c r="H60" i="2"/>
  <c r="H56" i="2"/>
  <c r="E155" i="3"/>
  <c r="G155" i="3" s="1"/>
  <c r="H176" i="3"/>
  <c r="H52" i="2"/>
  <c r="H48" i="2"/>
  <c r="H55" i="2"/>
  <c r="H51" i="2"/>
  <c r="H47" i="2"/>
  <c r="H59" i="2"/>
  <c r="G178" i="3"/>
  <c r="H178" i="3"/>
  <c r="G170" i="3"/>
  <c r="H170" i="3"/>
  <c r="H44" i="2"/>
  <c r="E154" i="3"/>
  <c r="H40" i="2"/>
  <c r="H43" i="2"/>
  <c r="H62" i="2"/>
  <c r="H58" i="2"/>
  <c r="H54" i="2"/>
  <c r="H50" i="2"/>
  <c r="H46" i="2"/>
  <c r="H42" i="2"/>
  <c r="H61" i="2"/>
  <c r="H57" i="2"/>
  <c r="H53" i="2"/>
  <c r="H49" i="2"/>
  <c r="H45" i="2"/>
  <c r="H41" i="2"/>
  <c r="E153" i="3"/>
  <c r="E157" i="3"/>
  <c r="E152" i="3"/>
  <c r="E156" i="3"/>
  <c r="E160" i="3"/>
  <c r="G160" i="3" s="1"/>
  <c r="E166" i="3"/>
  <c r="E167" i="3"/>
  <c r="E168" i="3"/>
  <c r="E171" i="3"/>
  <c r="E172" i="3"/>
  <c r="E173" i="3"/>
  <c r="E174" i="3"/>
  <c r="E158" i="3"/>
  <c r="E159" i="3"/>
  <c r="E161" i="3"/>
  <c r="E162" i="3"/>
  <c r="E163" i="3"/>
  <c r="E164" i="3"/>
  <c r="E165" i="3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2" i="2"/>
  <c r="F2" i="2"/>
  <c r="H155" i="3" l="1"/>
  <c r="H164" i="3"/>
  <c r="G164" i="3"/>
  <c r="G159" i="3"/>
  <c r="H159" i="3"/>
  <c r="H172" i="3"/>
  <c r="G172" i="3"/>
  <c r="G166" i="3"/>
  <c r="H166" i="3"/>
  <c r="G157" i="3"/>
  <c r="H157" i="3"/>
  <c r="G154" i="3"/>
  <c r="H154" i="3"/>
  <c r="G163" i="3"/>
  <c r="H163" i="3"/>
  <c r="G158" i="3"/>
  <c r="H158" i="3"/>
  <c r="G171" i="3"/>
  <c r="H171" i="3"/>
  <c r="H160" i="3"/>
  <c r="G153" i="3"/>
  <c r="H153" i="3"/>
  <c r="G162" i="3"/>
  <c r="H162" i="3"/>
  <c r="G174" i="3"/>
  <c r="H174" i="3"/>
  <c r="G168" i="3"/>
  <c r="H168" i="3"/>
  <c r="G156" i="3"/>
  <c r="H156" i="3"/>
  <c r="H165" i="3"/>
  <c r="G165" i="3"/>
  <c r="H161" i="3"/>
  <c r="G161" i="3"/>
  <c r="H173" i="3"/>
  <c r="G173" i="3"/>
  <c r="G167" i="3"/>
  <c r="H167" i="3"/>
  <c r="G152" i="3"/>
  <c r="H152" i="3"/>
  <c r="G41" i="2"/>
  <c r="G45" i="2"/>
  <c r="G49" i="2"/>
  <c r="G53" i="2"/>
  <c r="G57" i="2"/>
  <c r="G61" i="2"/>
  <c r="G46" i="2"/>
  <c r="G42" i="2"/>
  <c r="G50" i="2"/>
  <c r="G54" i="2"/>
  <c r="G58" i="2"/>
  <c r="G62" i="2"/>
  <c r="G43" i="2"/>
  <c r="G47" i="2"/>
  <c r="G51" i="2"/>
  <c r="G55" i="2"/>
  <c r="G59" i="2"/>
  <c r="G40" i="2"/>
  <c r="G44" i="2"/>
  <c r="G48" i="2"/>
  <c r="G52" i="2"/>
  <c r="G56" i="2"/>
  <c r="G60" i="2"/>
  <c r="F43" i="2"/>
  <c r="F47" i="2"/>
  <c r="F51" i="2"/>
  <c r="F55" i="2"/>
  <c r="F59" i="2"/>
  <c r="F48" i="2"/>
  <c r="F56" i="2"/>
  <c r="F44" i="2"/>
  <c r="F52" i="2"/>
  <c r="F60" i="2"/>
  <c r="F41" i="2"/>
  <c r="F45" i="2"/>
  <c r="F49" i="2"/>
  <c r="F53" i="2"/>
  <c r="F57" i="2"/>
  <c r="F61" i="2"/>
  <c r="F42" i="2"/>
  <c r="F46" i="2"/>
  <c r="F50" i="2"/>
  <c r="F54" i="2"/>
  <c r="F58" i="2"/>
  <c r="F62" i="2"/>
  <c r="F40" i="2"/>
</calcChain>
</file>

<file path=xl/sharedStrings.xml><?xml version="1.0" encoding="utf-8"?>
<sst xmlns="http://schemas.openxmlformats.org/spreadsheetml/2006/main" count="43" uniqueCount="27">
  <si>
    <t>TotalRepo</t>
  </si>
  <si>
    <t>TotalExchangeFees</t>
  </si>
  <si>
    <t>PnLOrcTheory</t>
  </si>
  <si>
    <t>PnLOrcMarket</t>
  </si>
  <si>
    <t>PnLMarketSettle</t>
  </si>
  <si>
    <t>PnLMarketClose</t>
  </si>
  <si>
    <t>总回购收入</t>
    <phoneticPr fontId="18" type="noConversion"/>
  </si>
  <si>
    <t>总交易费用</t>
    <phoneticPr fontId="18" type="noConversion"/>
  </si>
  <si>
    <t>Orc理论盈亏</t>
    <phoneticPr fontId="18" type="noConversion"/>
  </si>
  <si>
    <t>Orc盯市盈亏</t>
    <phoneticPr fontId="18" type="noConversion"/>
  </si>
  <si>
    <t>结算价盈亏</t>
    <phoneticPr fontId="18" type="noConversion"/>
  </si>
  <si>
    <t>收盘价盈亏</t>
    <phoneticPr fontId="18" type="noConversion"/>
  </si>
  <si>
    <t>2017年情况</t>
    <phoneticPr fontId="18" type="noConversion"/>
  </si>
  <si>
    <t>净理论盈亏</t>
    <phoneticPr fontId="18" type="noConversion"/>
  </si>
  <si>
    <t>资金占用</t>
    <phoneticPr fontId="18" type="noConversion"/>
  </si>
  <si>
    <t>总回购收入</t>
    <phoneticPr fontId="18" type="noConversion"/>
  </si>
  <si>
    <t>总交易费用</t>
    <phoneticPr fontId="18" type="noConversion"/>
  </si>
  <si>
    <t>Orc理论盈亏</t>
    <phoneticPr fontId="18" type="noConversion"/>
  </si>
  <si>
    <t>净理论盈亏</t>
    <phoneticPr fontId="18" type="noConversion"/>
  </si>
  <si>
    <t>资金占用</t>
    <phoneticPr fontId="18" type="noConversion"/>
  </si>
  <si>
    <t>占用资金绝对收益率</t>
    <phoneticPr fontId="18" type="noConversion"/>
  </si>
  <si>
    <t>绝对收益率</t>
    <phoneticPr fontId="18" type="noConversion"/>
  </si>
  <si>
    <t>交易日</t>
    <phoneticPr fontId="18" type="noConversion"/>
  </si>
  <si>
    <t>占用资金加权</t>
    <phoneticPr fontId="18" type="noConversion"/>
  </si>
  <si>
    <t>实际收盘价盈亏</t>
    <phoneticPr fontId="18" type="noConversion"/>
  </si>
  <si>
    <t>实际结算价盈亏</t>
    <phoneticPr fontId="18" type="noConversion"/>
  </si>
  <si>
    <t>上证50指数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</si>
</sst>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.00_ "/>
    <numFmt numFmtId="177" formatCode="&quot;¥&quot;#,##0.00_);[Red]\(&quot;¥&quot;#,##0.00\)"/>
    <numFmt numFmtId="178" formatCode="0_);[Red]\(0\)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4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8" fontId="0" fillId="0" borderId="0" xfId="0" applyNumberFormat="1">
      <alignment vertical="center"/>
    </xf>
    <xf numFmtId="8" fontId="14" fillId="0" borderId="0" xfId="0" applyNumberFormat="1" applyFont="1">
      <alignment vertical="center"/>
    </xf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6" fontId="25" fillId="0" borderId="0" xfId="0" applyNumberFormat="1" applyFont="1" applyAlignment="1">
      <alignment horizontal="center" vertical="center"/>
    </xf>
    <xf numFmtId="8" fontId="25" fillId="0" borderId="0" xfId="0" applyNumberFormat="1" applyFont="1">
      <alignment vertical="center"/>
    </xf>
    <xf numFmtId="177" fontId="26" fillId="0" borderId="0" xfId="0" applyNumberFormat="1" applyFont="1" applyAlignment="1">
      <alignment horizontal="center" vertical="center"/>
    </xf>
    <xf numFmtId="6" fontId="26" fillId="0" borderId="0" xfId="0" applyNumberFormat="1" applyFont="1" applyAlignment="1">
      <alignment horizontal="center" vertical="center"/>
    </xf>
    <xf numFmtId="8" fontId="26" fillId="0" borderId="0" xfId="0" applyNumberFormat="1" applyFont="1">
      <alignment vertical="center"/>
    </xf>
    <xf numFmtId="0" fontId="22" fillId="0" borderId="0" xfId="0" applyFont="1" applyAlignment="1">
      <alignment horizontal="center" vertical="center"/>
    </xf>
    <xf numFmtId="8" fontId="25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期权做市总盈亏情况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理论盈亏</c:v>
          </c:tx>
          <c:marker>
            <c:symbol val="none"/>
          </c:marker>
          <c:val>
            <c:numRef>
              <c:f>('2017年盈亏情况'!$D$2:$D$19,'2017年盈亏情况'!$D$22:$D$25)</c:f>
              <c:numCache>
                <c:formatCode>"¥"#,##0_);[Red]\("¥"#,##0\)</c:formatCode>
                <c:ptCount val="22"/>
                <c:pt idx="0">
                  <c:v>4233607</c:v>
                </c:pt>
                <c:pt idx="1">
                  <c:v>4531210</c:v>
                </c:pt>
                <c:pt idx="2">
                  <c:v>4778796</c:v>
                </c:pt>
                <c:pt idx="3">
                  <c:v>4896289</c:v>
                </c:pt>
                <c:pt idx="4">
                  <c:v>4798480</c:v>
                </c:pt>
                <c:pt idx="5">
                  <c:v>4967871</c:v>
                </c:pt>
                <c:pt idx="6">
                  <c:v>5134638</c:v>
                </c:pt>
                <c:pt idx="7">
                  <c:v>5202598</c:v>
                </c:pt>
                <c:pt idx="8">
                  <c:v>5212119</c:v>
                </c:pt>
                <c:pt idx="9">
                  <c:v>5280188</c:v>
                </c:pt>
                <c:pt idx="10">
                  <c:v>5888731</c:v>
                </c:pt>
                <c:pt idx="11">
                  <c:v>5676258</c:v>
                </c:pt>
                <c:pt idx="12">
                  <c:v>5952547</c:v>
                </c:pt>
                <c:pt idx="13">
                  <c:v>5992385</c:v>
                </c:pt>
                <c:pt idx="14">
                  <c:v>6311759</c:v>
                </c:pt>
                <c:pt idx="15">
                  <c:v>6031038</c:v>
                </c:pt>
                <c:pt idx="16">
                  <c:v>6135244</c:v>
                </c:pt>
                <c:pt idx="17">
                  <c:v>6316684</c:v>
                </c:pt>
                <c:pt idx="18">
                  <c:v>6098432</c:v>
                </c:pt>
                <c:pt idx="19">
                  <c:v>6185798</c:v>
                </c:pt>
                <c:pt idx="20">
                  <c:v>6073553</c:v>
                </c:pt>
                <c:pt idx="21">
                  <c:v>6169192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64800"/>
        <c:axId val="181081152"/>
      </c:lineChart>
      <c:catAx>
        <c:axId val="29556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1081152"/>
        <c:crosses val="autoZero"/>
        <c:auto val="1"/>
        <c:lblAlgn val="ctr"/>
        <c:lblOffset val="100"/>
        <c:noMultiLvlLbl val="0"/>
      </c:catAx>
      <c:valAx>
        <c:axId val="181081152"/>
        <c:scaling>
          <c:orientation val="minMax"/>
          <c:min val="4000000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2955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'2017年盈亏情况'!$A$40:$A$62</c:f>
              <c:numCache>
                <c:formatCode>m/d/yyyy</c:formatCode>
                <c:ptCount val="2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</c:numCache>
            </c:numRef>
          </c:cat>
          <c:val>
            <c:numRef>
              <c:f>'2017年盈亏情况'!$D$40:$D$62</c:f>
              <c:numCache>
                <c:formatCode>"¥"#,##0.00_);[Red]\("¥"#,##0.00\)</c:formatCode>
                <c:ptCount val="23"/>
                <c:pt idx="0">
                  <c:v>297603</c:v>
                </c:pt>
                <c:pt idx="1">
                  <c:v>545189</c:v>
                </c:pt>
                <c:pt idx="2">
                  <c:v>662682</c:v>
                </c:pt>
                <c:pt idx="3">
                  <c:v>564873</c:v>
                </c:pt>
                <c:pt idx="4">
                  <c:v>734264</c:v>
                </c:pt>
                <c:pt idx="5">
                  <c:v>901031</c:v>
                </c:pt>
                <c:pt idx="6">
                  <c:v>968991</c:v>
                </c:pt>
                <c:pt idx="7">
                  <c:v>978512</c:v>
                </c:pt>
                <c:pt idx="8">
                  <c:v>1046581</c:v>
                </c:pt>
                <c:pt idx="9">
                  <c:v>1655124</c:v>
                </c:pt>
                <c:pt idx="10">
                  <c:v>1442651</c:v>
                </c:pt>
                <c:pt idx="11">
                  <c:v>1718940</c:v>
                </c:pt>
                <c:pt idx="12">
                  <c:v>1758778</c:v>
                </c:pt>
                <c:pt idx="13">
                  <c:v>2078152</c:v>
                </c:pt>
                <c:pt idx="14">
                  <c:v>1797431</c:v>
                </c:pt>
                <c:pt idx="15">
                  <c:v>1901637</c:v>
                </c:pt>
                <c:pt idx="16">
                  <c:v>2083077</c:v>
                </c:pt>
                <c:pt idx="17">
                  <c:v>-4233607</c:v>
                </c:pt>
                <c:pt idx="18">
                  <c:v>-4233607</c:v>
                </c:pt>
                <c:pt idx="19">
                  <c:v>1864825</c:v>
                </c:pt>
                <c:pt idx="20">
                  <c:v>1952191</c:v>
                </c:pt>
                <c:pt idx="21">
                  <c:v>1839946</c:v>
                </c:pt>
                <c:pt idx="22">
                  <c:v>1935585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66848"/>
        <c:axId val="181083456"/>
      </c:lineChart>
      <c:dateAx>
        <c:axId val="29556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1083456"/>
        <c:crosses val="autoZero"/>
        <c:auto val="1"/>
        <c:lblOffset val="100"/>
        <c:baseTimeUnit val="days"/>
      </c:dateAx>
      <c:valAx>
        <c:axId val="181083456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955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'2017年盈亏情况_凌总'!$A$3:$A$121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'2017年盈亏情况_凌总'!$E$3:$E$121</c:f>
              <c:numCache>
                <c:formatCode>"¥"#,##0.00_);[Red]\("¥"#,##0.00\)</c:formatCode>
                <c:ptCount val="119"/>
                <c:pt idx="0">
                  <c:v>3960057.26</c:v>
                </c:pt>
                <c:pt idx="1">
                  <c:v>4204921.2</c:v>
                </c:pt>
                <c:pt idx="2">
                  <c:v>4321210.04</c:v>
                </c:pt>
                <c:pt idx="3">
                  <c:v>4222891.2699999996</c:v>
                </c:pt>
                <c:pt idx="4">
                  <c:v>4391044.58</c:v>
                </c:pt>
                <c:pt idx="5">
                  <c:v>4555078.42</c:v>
                </c:pt>
                <c:pt idx="6">
                  <c:v>4621123.1100000003</c:v>
                </c:pt>
                <c:pt idx="7">
                  <c:v>4630173.3499999996</c:v>
                </c:pt>
                <c:pt idx="8">
                  <c:v>4696195.16</c:v>
                </c:pt>
                <c:pt idx="9">
                  <c:v>5295402.62</c:v>
                </c:pt>
                <c:pt idx="10">
                  <c:v>5079259.28</c:v>
                </c:pt>
                <c:pt idx="11">
                  <c:v>5346728.46</c:v>
                </c:pt>
                <c:pt idx="12">
                  <c:v>5380457.4699999997</c:v>
                </c:pt>
                <c:pt idx="13">
                  <c:v>5691698.8600000003</c:v>
                </c:pt>
                <c:pt idx="14">
                  <c:v>5406992.0800000001</c:v>
                </c:pt>
                <c:pt idx="15">
                  <c:v>5508217.5700000003</c:v>
                </c:pt>
                <c:pt idx="16">
                  <c:v>5685144.6399999997</c:v>
                </c:pt>
                <c:pt idx="17">
                  <c:v>5609213.8499999996</c:v>
                </c:pt>
                <c:pt idx="18">
                  <c:v>5533283.0599999996</c:v>
                </c:pt>
                <c:pt idx="19">
                  <c:v>5457352.2699999996</c:v>
                </c:pt>
                <c:pt idx="20">
                  <c:v>5540811.6500000004</c:v>
                </c:pt>
                <c:pt idx="21">
                  <c:v>5426247.7199999997</c:v>
                </c:pt>
                <c:pt idx="22">
                  <c:v>5515935.54</c:v>
                </c:pt>
                <c:pt idx="23">
                  <c:v>5567265.2599999998</c:v>
                </c:pt>
                <c:pt idx="24">
                  <c:v>5730394.0299999993</c:v>
                </c:pt>
                <c:pt idx="25">
                  <c:v>5746662.0099999998</c:v>
                </c:pt>
                <c:pt idx="26">
                  <c:v>5845130.8200000003</c:v>
                </c:pt>
                <c:pt idx="27">
                  <c:v>5967961.1899999995</c:v>
                </c:pt>
                <c:pt idx="28">
                  <c:v>5958773.1899999995</c:v>
                </c:pt>
                <c:pt idx="29">
                  <c:v>6506832.79</c:v>
                </c:pt>
                <c:pt idx="30">
                  <c:v>6444119.3200000003</c:v>
                </c:pt>
                <c:pt idx="31">
                  <c:v>6460168.9500000002</c:v>
                </c:pt>
                <c:pt idx="32">
                  <c:v>6318337.2999999998</c:v>
                </c:pt>
                <c:pt idx="33">
                  <c:v>6334225.54</c:v>
                </c:pt>
                <c:pt idx="34">
                  <c:v>6420445.3899999997</c:v>
                </c:pt>
                <c:pt idx="35">
                  <c:v>5917021.8700000001</c:v>
                </c:pt>
                <c:pt idx="36">
                  <c:v>6118398.7199999997</c:v>
                </c:pt>
                <c:pt idx="37">
                  <c:v>5861534.0099999998</c:v>
                </c:pt>
                <c:pt idx="38">
                  <c:v>6067605.4500000002</c:v>
                </c:pt>
                <c:pt idx="39">
                  <c:v>6193907.6200000001</c:v>
                </c:pt>
                <c:pt idx="40">
                  <c:v>6349275.7299999995</c:v>
                </c:pt>
                <c:pt idx="41">
                  <c:v>6629915.5700000003</c:v>
                </c:pt>
                <c:pt idx="42">
                  <c:v>6704486.3899999997</c:v>
                </c:pt>
                <c:pt idx="43">
                  <c:v>6865877.4000000004</c:v>
                </c:pt>
                <c:pt idx="44">
                  <c:v>7241694.3899999997</c:v>
                </c:pt>
                <c:pt idx="45">
                  <c:v>7069348.6200000001</c:v>
                </c:pt>
                <c:pt idx="46">
                  <c:v>7083273.1500000004</c:v>
                </c:pt>
                <c:pt idx="47">
                  <c:v>7110246.1799999997</c:v>
                </c:pt>
                <c:pt idx="48">
                  <c:v>7594112.8100000005</c:v>
                </c:pt>
                <c:pt idx="49">
                  <c:v>7528284.3399999999</c:v>
                </c:pt>
                <c:pt idx="50">
                  <c:v>7555140.9299999997</c:v>
                </c:pt>
                <c:pt idx="51">
                  <c:v>7678167.8600000003</c:v>
                </c:pt>
                <c:pt idx="52">
                  <c:v>7734616.25</c:v>
                </c:pt>
                <c:pt idx="53">
                  <c:v>7788452.9900000002</c:v>
                </c:pt>
                <c:pt idx="54">
                  <c:v>7650304.9500000002</c:v>
                </c:pt>
                <c:pt idx="55">
                  <c:v>7625921.2000000002</c:v>
                </c:pt>
                <c:pt idx="56">
                  <c:v>7744011.9199999999</c:v>
                </c:pt>
                <c:pt idx="57">
                  <c:v>7511345.4199999999</c:v>
                </c:pt>
                <c:pt idx="58">
                  <c:v>7865853.0800000001</c:v>
                </c:pt>
                <c:pt idx="59">
                  <c:v>7936544.7199999997</c:v>
                </c:pt>
                <c:pt idx="60">
                  <c:v>8075574.1699999999</c:v>
                </c:pt>
                <c:pt idx="61">
                  <c:v>8068013.96</c:v>
                </c:pt>
                <c:pt idx="62">
                  <c:v>8145405.5800000001</c:v>
                </c:pt>
                <c:pt idx="63">
                  <c:v>7819950.96</c:v>
                </c:pt>
                <c:pt idx="64">
                  <c:v>8036760.5300000003</c:v>
                </c:pt>
                <c:pt idx="65">
                  <c:v>8033723.0099999998</c:v>
                </c:pt>
                <c:pt idx="66">
                  <c:v>8012321.6299999999</c:v>
                </c:pt>
                <c:pt idx="67">
                  <c:v>8045643.1400000006</c:v>
                </c:pt>
                <c:pt idx="68">
                  <c:v>8150015.54</c:v>
                </c:pt>
                <c:pt idx="69">
                  <c:v>8191654.1100000003</c:v>
                </c:pt>
                <c:pt idx="70">
                  <c:v>8457872.5099999998</c:v>
                </c:pt>
                <c:pt idx="71">
                  <c:v>8315480.0300000003</c:v>
                </c:pt>
                <c:pt idx="72">
                  <c:v>7907076.7000000002</c:v>
                </c:pt>
                <c:pt idx="73">
                  <c:v>8161272.6799999997</c:v>
                </c:pt>
                <c:pt idx="74">
                  <c:v>8247158.46</c:v>
                </c:pt>
                <c:pt idx="75">
                  <c:v>8315714.0800000001</c:v>
                </c:pt>
                <c:pt idx="76">
                  <c:v>8289827.3700000001</c:v>
                </c:pt>
                <c:pt idx="77">
                  <c:v>8206723.0999999996</c:v>
                </c:pt>
                <c:pt idx="78">
                  <c:v>8268838.8300000001</c:v>
                </c:pt>
                <c:pt idx="79">
                  <c:v>8090749.5700000003</c:v>
                </c:pt>
                <c:pt idx="80">
                  <c:v>8312768.0099999998</c:v>
                </c:pt>
                <c:pt idx="81">
                  <c:v>8339614.29</c:v>
                </c:pt>
                <c:pt idx="82">
                  <c:v>8201383.3099999996</c:v>
                </c:pt>
                <c:pt idx="83">
                  <c:v>8406779.8000000007</c:v>
                </c:pt>
                <c:pt idx="84">
                  <c:v>8408628.0500000007</c:v>
                </c:pt>
                <c:pt idx="85">
                  <c:v>8885900.5600000005</c:v>
                </c:pt>
                <c:pt idx="86">
                  <c:v>9002356.0700000003</c:v>
                </c:pt>
                <c:pt idx="87">
                  <c:v>8869047.1300000008</c:v>
                </c:pt>
                <c:pt idx="88">
                  <c:v>8908668.7200000007</c:v>
                </c:pt>
                <c:pt idx="89">
                  <c:v>8761128.4199999999</c:v>
                </c:pt>
                <c:pt idx="90">
                  <c:v>8944866.7300000004</c:v>
                </c:pt>
                <c:pt idx="91">
                  <c:v>9071995.7200000007</c:v>
                </c:pt>
                <c:pt idx="92">
                  <c:v>9434098.5999999996</c:v>
                </c:pt>
                <c:pt idx="93">
                  <c:v>9453824.9299999997</c:v>
                </c:pt>
                <c:pt idx="94">
                  <c:v>9706282.4600000009</c:v>
                </c:pt>
                <c:pt idx="95">
                  <c:v>9729103.620000001</c:v>
                </c:pt>
                <c:pt idx="96">
                  <c:v>9772346.7100000009</c:v>
                </c:pt>
                <c:pt idx="97">
                  <c:v>9952165.75</c:v>
                </c:pt>
                <c:pt idx="98">
                  <c:v>9919687.1600000001</c:v>
                </c:pt>
                <c:pt idx="99">
                  <c:v>9911380.2599999998</c:v>
                </c:pt>
                <c:pt idx="100">
                  <c:v>9922131.4700000007</c:v>
                </c:pt>
                <c:pt idx="101">
                  <c:v>10003709.460000001</c:v>
                </c:pt>
                <c:pt idx="102">
                  <c:v>10001118.34</c:v>
                </c:pt>
                <c:pt idx="103">
                  <c:v>10091913.220000001</c:v>
                </c:pt>
                <c:pt idx="104">
                  <c:v>10159846.32</c:v>
                </c:pt>
                <c:pt idx="105">
                  <c:v>10137576.32</c:v>
                </c:pt>
                <c:pt idx="106">
                  <c:v>10053297.52</c:v>
                </c:pt>
                <c:pt idx="107">
                  <c:v>9983308.3499999996</c:v>
                </c:pt>
                <c:pt idx="108">
                  <c:v>9995756.5</c:v>
                </c:pt>
                <c:pt idx="109">
                  <c:v>10184679.039999999</c:v>
                </c:pt>
                <c:pt idx="110">
                  <c:v>10164410.25</c:v>
                </c:pt>
                <c:pt idx="111">
                  <c:v>10260668.09</c:v>
                </c:pt>
                <c:pt idx="112">
                  <c:v>10331128.33</c:v>
                </c:pt>
                <c:pt idx="113">
                  <c:v>10490128.33</c:v>
                </c:pt>
                <c:pt idx="114">
                  <c:v>10445021.23</c:v>
                </c:pt>
                <c:pt idx="115">
                  <c:v>10501266.76</c:v>
                </c:pt>
                <c:pt idx="116">
                  <c:v>10531091.029999999</c:v>
                </c:pt>
                <c:pt idx="117">
                  <c:v>10624779.779999999</c:v>
                </c:pt>
                <c:pt idx="118">
                  <c:v>10626244.529999999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66336"/>
        <c:axId val="294052416"/>
      </c:lineChart>
      <c:dateAx>
        <c:axId val="29556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4052416"/>
        <c:crosses val="autoZero"/>
        <c:auto val="1"/>
        <c:lblOffset val="100"/>
        <c:baseTimeUnit val="days"/>
        <c:majorUnit val="9"/>
        <c:majorTimeUnit val="days"/>
      </c:dateAx>
      <c:valAx>
        <c:axId val="294052416"/>
        <c:scaling>
          <c:orientation val="minMax"/>
          <c:min val="390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95566336"/>
        <c:crosses val="autoZero"/>
        <c:crossBetween val="between"/>
        <c:majorUnit val="5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2017</a:t>
            </a:r>
            <a:r>
              <a:rPr lang="zh-CN" altLang="en-US"/>
              <a:t>期权做市盈亏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'2017年盈亏情况_凌总'!$A$152:$A$270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'2017年盈亏情况_凌总'!$E$152:$E$270</c:f>
              <c:numCache>
                <c:formatCode>"¥"#,##0.00_);[Red]\("¥"#,##0.00\)</c:formatCode>
                <c:ptCount val="119"/>
                <c:pt idx="0">
                  <c:v>295200.05000000005</c:v>
                </c:pt>
                <c:pt idx="1">
                  <c:v>540063.99</c:v>
                </c:pt>
                <c:pt idx="2">
                  <c:v>656352.83000000007</c:v>
                </c:pt>
                <c:pt idx="3">
                  <c:v>558034.06000000006</c:v>
                </c:pt>
                <c:pt idx="4">
                  <c:v>726187.37</c:v>
                </c:pt>
                <c:pt idx="5">
                  <c:v>890221.21000000008</c:v>
                </c:pt>
                <c:pt idx="6">
                  <c:v>956265.9</c:v>
                </c:pt>
                <c:pt idx="7">
                  <c:v>965316.14</c:v>
                </c:pt>
                <c:pt idx="8">
                  <c:v>1031337.9500000001</c:v>
                </c:pt>
                <c:pt idx="9">
                  <c:v>1630545.4100000001</c:v>
                </c:pt>
                <c:pt idx="10">
                  <c:v>1414402.07</c:v>
                </c:pt>
                <c:pt idx="11">
                  <c:v>1681871.25</c:v>
                </c:pt>
                <c:pt idx="12">
                  <c:v>1715600.26</c:v>
                </c:pt>
                <c:pt idx="13">
                  <c:v>2026841.65</c:v>
                </c:pt>
                <c:pt idx="14">
                  <c:v>1742134.87</c:v>
                </c:pt>
                <c:pt idx="15">
                  <c:v>1843360.3599999999</c:v>
                </c:pt>
                <c:pt idx="16">
                  <c:v>2020287.4300000002</c:v>
                </c:pt>
                <c:pt idx="17">
                  <c:v>1944330.6233333331</c:v>
                </c:pt>
                <c:pt idx="18">
                  <c:v>1868373.816666666</c:v>
                </c:pt>
                <c:pt idx="19">
                  <c:v>1792495.06</c:v>
                </c:pt>
                <c:pt idx="20">
                  <c:v>1875954.44</c:v>
                </c:pt>
                <c:pt idx="21">
                  <c:v>1761390.51</c:v>
                </c:pt>
                <c:pt idx="22">
                  <c:v>1851078.33</c:v>
                </c:pt>
                <c:pt idx="23">
                  <c:v>1902408.0499999998</c:v>
                </c:pt>
                <c:pt idx="24">
                  <c:v>2065536.8199999998</c:v>
                </c:pt>
                <c:pt idx="25">
                  <c:v>2081804.7999999998</c:v>
                </c:pt>
                <c:pt idx="26">
                  <c:v>2180273.61</c:v>
                </c:pt>
                <c:pt idx="27">
                  <c:v>2303103.98</c:v>
                </c:pt>
                <c:pt idx="28">
                  <c:v>2293915.98</c:v>
                </c:pt>
                <c:pt idx="29">
                  <c:v>2841975.58</c:v>
                </c:pt>
                <c:pt idx="30">
                  <c:v>2779262.11</c:v>
                </c:pt>
                <c:pt idx="31">
                  <c:v>2795311.7399999998</c:v>
                </c:pt>
                <c:pt idx="32">
                  <c:v>2653480.09</c:v>
                </c:pt>
                <c:pt idx="33">
                  <c:v>2669368.33</c:v>
                </c:pt>
                <c:pt idx="34">
                  <c:v>2755588.1799999997</c:v>
                </c:pt>
                <c:pt idx="35">
                  <c:v>2252164.6599999997</c:v>
                </c:pt>
                <c:pt idx="36">
                  <c:v>2453541.5099999998</c:v>
                </c:pt>
                <c:pt idx="37">
                  <c:v>2196676.7999999998</c:v>
                </c:pt>
                <c:pt idx="38">
                  <c:v>2402748.2399999998</c:v>
                </c:pt>
                <c:pt idx="39">
                  <c:v>2529050.4099999997</c:v>
                </c:pt>
                <c:pt idx="40">
                  <c:v>2684418.5199999996</c:v>
                </c:pt>
                <c:pt idx="41">
                  <c:v>2965058.36</c:v>
                </c:pt>
                <c:pt idx="42">
                  <c:v>3039629.1799999997</c:v>
                </c:pt>
                <c:pt idx="43">
                  <c:v>3201020.19</c:v>
                </c:pt>
                <c:pt idx="44">
                  <c:v>3576837.1799999997</c:v>
                </c:pt>
                <c:pt idx="45">
                  <c:v>3404491.41</c:v>
                </c:pt>
                <c:pt idx="46">
                  <c:v>3418415.94</c:v>
                </c:pt>
                <c:pt idx="47">
                  <c:v>3445388.9699999997</c:v>
                </c:pt>
                <c:pt idx="48">
                  <c:v>3929255.6</c:v>
                </c:pt>
                <c:pt idx="49">
                  <c:v>3863427.13</c:v>
                </c:pt>
                <c:pt idx="50">
                  <c:v>3890283.72</c:v>
                </c:pt>
                <c:pt idx="51">
                  <c:v>4013310.65</c:v>
                </c:pt>
                <c:pt idx="52">
                  <c:v>4069759.04</c:v>
                </c:pt>
                <c:pt idx="53">
                  <c:v>4123595.7800000003</c:v>
                </c:pt>
                <c:pt idx="54">
                  <c:v>3985447.74</c:v>
                </c:pt>
                <c:pt idx="55">
                  <c:v>3961063.99</c:v>
                </c:pt>
                <c:pt idx="56">
                  <c:v>4079154.71</c:v>
                </c:pt>
                <c:pt idx="57">
                  <c:v>3846488.21</c:v>
                </c:pt>
                <c:pt idx="58">
                  <c:v>4200995.87</c:v>
                </c:pt>
                <c:pt idx="59">
                  <c:v>4271687.51</c:v>
                </c:pt>
                <c:pt idx="60">
                  <c:v>4410716.96</c:v>
                </c:pt>
                <c:pt idx="61">
                  <c:v>4403156.75</c:v>
                </c:pt>
                <c:pt idx="62">
                  <c:v>4480548.37</c:v>
                </c:pt>
                <c:pt idx="63">
                  <c:v>4155093.75</c:v>
                </c:pt>
                <c:pt idx="64">
                  <c:v>4371903.32</c:v>
                </c:pt>
                <c:pt idx="65">
                  <c:v>4368865.8</c:v>
                </c:pt>
                <c:pt idx="66">
                  <c:v>4347464.42</c:v>
                </c:pt>
                <c:pt idx="67">
                  <c:v>4380785.93</c:v>
                </c:pt>
                <c:pt idx="68">
                  <c:v>4485158.33</c:v>
                </c:pt>
                <c:pt idx="69">
                  <c:v>4526796.9000000004</c:v>
                </c:pt>
                <c:pt idx="70">
                  <c:v>4793015.3</c:v>
                </c:pt>
                <c:pt idx="71">
                  <c:v>4650622.82</c:v>
                </c:pt>
                <c:pt idx="72">
                  <c:v>4242219.49</c:v>
                </c:pt>
                <c:pt idx="73">
                  <c:v>4496415.47</c:v>
                </c:pt>
                <c:pt idx="74">
                  <c:v>4582301.25</c:v>
                </c:pt>
                <c:pt idx="75">
                  <c:v>4650856.87</c:v>
                </c:pt>
                <c:pt idx="76">
                  <c:v>4624970.16</c:v>
                </c:pt>
                <c:pt idx="77">
                  <c:v>4541865.8899999997</c:v>
                </c:pt>
                <c:pt idx="78">
                  <c:v>4603981.62</c:v>
                </c:pt>
                <c:pt idx="79">
                  <c:v>4425892.3600000003</c:v>
                </c:pt>
                <c:pt idx="80">
                  <c:v>4647910.8</c:v>
                </c:pt>
                <c:pt idx="81">
                  <c:v>4674757.08</c:v>
                </c:pt>
                <c:pt idx="82">
                  <c:v>4536526.0999999996</c:v>
                </c:pt>
                <c:pt idx="83">
                  <c:v>4741922.59</c:v>
                </c:pt>
                <c:pt idx="84">
                  <c:v>4743770.84</c:v>
                </c:pt>
                <c:pt idx="85">
                  <c:v>5221043.3499999996</c:v>
                </c:pt>
                <c:pt idx="86">
                  <c:v>5337498.8600000003</c:v>
                </c:pt>
                <c:pt idx="87">
                  <c:v>5204189.92</c:v>
                </c:pt>
                <c:pt idx="88">
                  <c:v>5243811.51</c:v>
                </c:pt>
                <c:pt idx="89">
                  <c:v>5096271.21</c:v>
                </c:pt>
                <c:pt idx="90">
                  <c:v>5280009.5199999996</c:v>
                </c:pt>
                <c:pt idx="91">
                  <c:v>5407138.5099999998</c:v>
                </c:pt>
                <c:pt idx="92">
                  <c:v>5769241.3899999997</c:v>
                </c:pt>
                <c:pt idx="93">
                  <c:v>5788967.7199999997</c:v>
                </c:pt>
                <c:pt idx="94">
                  <c:v>6041425.25</c:v>
                </c:pt>
                <c:pt idx="95">
                  <c:v>6064246.4100000001</c:v>
                </c:pt>
                <c:pt idx="96">
                  <c:v>6107489.5</c:v>
                </c:pt>
                <c:pt idx="97">
                  <c:v>6287308.54</c:v>
                </c:pt>
                <c:pt idx="98">
                  <c:v>6254829.9500000002</c:v>
                </c:pt>
                <c:pt idx="99">
                  <c:v>6246523.0499999998</c:v>
                </c:pt>
                <c:pt idx="100">
                  <c:v>6257274.2599999998</c:v>
                </c:pt>
                <c:pt idx="101">
                  <c:v>6338852.25</c:v>
                </c:pt>
                <c:pt idx="102">
                  <c:v>6336261.1299999999</c:v>
                </c:pt>
                <c:pt idx="103">
                  <c:v>6427056.0099999998</c:v>
                </c:pt>
                <c:pt idx="104">
                  <c:v>6494989.1099999994</c:v>
                </c:pt>
                <c:pt idx="105">
                  <c:v>6472719.1099999994</c:v>
                </c:pt>
                <c:pt idx="106">
                  <c:v>6388440.3100000005</c:v>
                </c:pt>
                <c:pt idx="107">
                  <c:v>6318451.1400000006</c:v>
                </c:pt>
                <c:pt idx="108">
                  <c:v>6330899.29</c:v>
                </c:pt>
                <c:pt idx="109">
                  <c:v>6519821.8300000001</c:v>
                </c:pt>
                <c:pt idx="110">
                  <c:v>6499553.04</c:v>
                </c:pt>
                <c:pt idx="111">
                  <c:v>6595810.8799999999</c:v>
                </c:pt>
                <c:pt idx="112">
                  <c:v>6666271.1200000001</c:v>
                </c:pt>
                <c:pt idx="113">
                  <c:v>6825271.1200000001</c:v>
                </c:pt>
                <c:pt idx="114">
                  <c:v>6780164.0199999996</c:v>
                </c:pt>
                <c:pt idx="115">
                  <c:v>6836409.5499999998</c:v>
                </c:pt>
                <c:pt idx="116">
                  <c:v>6866233.8200000003</c:v>
                </c:pt>
                <c:pt idx="117">
                  <c:v>6959922.5700000003</c:v>
                </c:pt>
                <c:pt idx="118">
                  <c:v>6961387.3200000003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15488"/>
        <c:axId val="294053568"/>
      </c:lineChart>
      <c:dateAx>
        <c:axId val="29561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4053568"/>
        <c:crosses val="autoZero"/>
        <c:auto val="1"/>
        <c:lblOffset val="100"/>
        <c:baseTimeUnit val="days"/>
        <c:majorUnit val="8"/>
        <c:majorTimeUnit val="days"/>
      </c:dateAx>
      <c:valAx>
        <c:axId val="294053568"/>
        <c:scaling>
          <c:orientation val="minMax"/>
          <c:min val="28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9561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2017</a:t>
            </a:r>
            <a:r>
              <a:rPr lang="zh-CN" altLang="en-US"/>
              <a:t>期权做市绝对收益率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2897637795276"/>
          <c:y val="0.17819769654636775"/>
          <c:w val="0.54757102362204735"/>
          <c:h val="0.59217975298575531"/>
        </c:manualLayout>
      </c:layout>
      <c:lineChart>
        <c:grouping val="standard"/>
        <c:varyColors val="0"/>
        <c:ser>
          <c:idx val="0"/>
          <c:order val="0"/>
          <c:tx>
            <c:strRef>
              <c:f>'2017年盈亏情况_凌总'!$G$151</c:f>
              <c:strCache>
                <c:ptCount val="1"/>
                <c:pt idx="0">
                  <c:v>占用资金绝对收益率</c:v>
                </c:pt>
              </c:strCache>
            </c:strRef>
          </c:tx>
          <c:marker>
            <c:symbol val="none"/>
          </c:marker>
          <c:cat>
            <c:numRef>
              <c:f>'2017年盈亏情况_凌总'!$A$152:$A$270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'2017年盈亏情况_凌总'!$G$152:$G$270</c:f>
              <c:numCache>
                <c:formatCode>0.00%</c:formatCode>
                <c:ptCount val="119"/>
                <c:pt idx="0">
                  <c:v>3.2441589711732356E-3</c:v>
                </c:pt>
                <c:pt idx="1">
                  <c:v>6.0456624131581147E-3</c:v>
                </c:pt>
                <c:pt idx="2">
                  <c:v>7.5386933032996024E-3</c:v>
                </c:pt>
                <c:pt idx="3">
                  <c:v>6.4837931448454922E-3</c:v>
                </c:pt>
                <c:pt idx="4">
                  <c:v>8.5057967364152408E-3</c:v>
                </c:pt>
                <c:pt idx="5">
                  <c:v>1.0481576215741001E-2</c:v>
                </c:pt>
                <c:pt idx="6">
                  <c:v>1.1321940805918371E-2</c:v>
                </c:pt>
                <c:pt idx="7">
                  <c:v>1.1483968156034743E-2</c:v>
                </c:pt>
                <c:pt idx="8">
                  <c:v>1.2300299819817674E-2</c:v>
                </c:pt>
                <c:pt idx="9">
                  <c:v>1.9536697935411532E-2</c:v>
                </c:pt>
                <c:pt idx="10">
                  <c:v>1.7119092792446441E-2</c:v>
                </c:pt>
                <c:pt idx="11">
                  <c:v>2.0749186410748494E-2</c:v>
                </c:pt>
                <c:pt idx="12">
                  <c:v>2.1556914871249541E-2</c:v>
                </c:pt>
                <c:pt idx="13">
                  <c:v>2.5675796955267755E-2</c:v>
                </c:pt>
                <c:pt idx="14">
                  <c:v>2.2084787118367293E-2</c:v>
                </c:pt>
                <c:pt idx="15">
                  <c:v>2.2775914128689626E-2</c:v>
                </c:pt>
                <c:pt idx="16">
                  <c:v>2.545509093253423E-2</c:v>
                </c:pt>
                <c:pt idx="17">
                  <c:v>2.4756083554414377E-2</c:v>
                </c:pt>
                <c:pt idx="18">
                  <c:v>2.3850765388475432E-2</c:v>
                </c:pt>
                <c:pt idx="19">
                  <c:v>2.2799021674873528E-2</c:v>
                </c:pt>
                <c:pt idx="20">
                  <c:v>2.375286291002458E-2</c:v>
                </c:pt>
                <c:pt idx="21">
                  <c:v>2.2193066723587899E-2</c:v>
                </c:pt>
                <c:pt idx="22">
                  <c:v>2.3208020285673387E-2</c:v>
                </c:pt>
                <c:pt idx="23">
                  <c:v>2.3723492381441644E-2</c:v>
                </c:pt>
                <c:pt idx="24">
                  <c:v>2.5713664035360902E-2</c:v>
                </c:pt>
                <c:pt idx="25">
                  <c:v>2.5810265275023146E-2</c:v>
                </c:pt>
                <c:pt idx="26">
                  <c:v>2.6927447136176702E-2</c:v>
                </c:pt>
                <c:pt idx="27">
                  <c:v>2.8234619694297865E-2</c:v>
                </c:pt>
                <c:pt idx="28">
                  <c:v>2.778911803443115E-2</c:v>
                </c:pt>
                <c:pt idx="29">
                  <c:v>3.4438494850492551E-2</c:v>
                </c:pt>
                <c:pt idx="30">
                  <c:v>3.3658007808952714E-2</c:v>
                </c:pt>
                <c:pt idx="31">
                  <c:v>3.3818079665969274E-2</c:v>
                </c:pt>
                <c:pt idx="32">
                  <c:v>3.1885693025058968E-2</c:v>
                </c:pt>
                <c:pt idx="33">
                  <c:v>3.1632041215704176E-2</c:v>
                </c:pt>
                <c:pt idx="34">
                  <c:v>3.1997466190741154E-2</c:v>
                </c:pt>
                <c:pt idx="35">
                  <c:v>2.5627960473913244E-2</c:v>
                </c:pt>
                <c:pt idx="36">
                  <c:v>2.7373711517998108E-2</c:v>
                </c:pt>
                <c:pt idx="37">
                  <c:v>2.4145704253045682E-2</c:v>
                </c:pt>
                <c:pt idx="38">
                  <c:v>2.620069609766687E-2</c:v>
                </c:pt>
                <c:pt idx="39">
                  <c:v>2.7498398619890167E-2</c:v>
                </c:pt>
                <c:pt idx="40">
                  <c:v>2.9109688515330225E-2</c:v>
                </c:pt>
                <c:pt idx="41">
                  <c:v>3.2088899217201892E-2</c:v>
                </c:pt>
                <c:pt idx="42">
                  <c:v>3.2851235203033638E-2</c:v>
                </c:pt>
                <c:pt idx="43">
                  <c:v>3.4528997797762237E-2</c:v>
                </c:pt>
                <c:pt idx="44">
                  <c:v>3.8471327425183603E-2</c:v>
                </c:pt>
                <c:pt idx="45">
                  <c:v>3.6543568826711142E-2</c:v>
                </c:pt>
                <c:pt idx="46">
                  <c:v>3.663013087025959E-2</c:v>
                </c:pt>
                <c:pt idx="47">
                  <c:v>3.6755220262158002E-2</c:v>
                </c:pt>
                <c:pt idx="48">
                  <c:v>4.1420785673185086E-2</c:v>
                </c:pt>
                <c:pt idx="49">
                  <c:v>4.0375579764293984E-2</c:v>
                </c:pt>
                <c:pt idx="50">
                  <c:v>4.0553751322273381E-2</c:v>
                </c:pt>
                <c:pt idx="51">
                  <c:v>4.2157365195212453E-2</c:v>
                </c:pt>
                <c:pt idx="52">
                  <c:v>4.3016513572890436E-2</c:v>
                </c:pt>
                <c:pt idx="53">
                  <c:v>4.3779875369209471E-2</c:v>
                </c:pt>
                <c:pt idx="54">
                  <c:v>4.2412081895382189E-2</c:v>
                </c:pt>
                <c:pt idx="55">
                  <c:v>4.2088197515994401E-2</c:v>
                </c:pt>
                <c:pt idx="56">
                  <c:v>4.3283908180850976E-2</c:v>
                </c:pt>
                <c:pt idx="57">
                  <c:v>4.0638770956108697E-2</c:v>
                </c:pt>
                <c:pt idx="58">
                  <c:v>4.4279136887061837E-2</c:v>
                </c:pt>
                <c:pt idx="59">
                  <c:v>4.4925083653215396E-2</c:v>
                </c:pt>
                <c:pt idx="60">
                  <c:v>4.6455091676630075E-2</c:v>
                </c:pt>
                <c:pt idx="61">
                  <c:v>4.656787741875399E-2</c:v>
                </c:pt>
                <c:pt idx="62">
                  <c:v>4.7615513831729461E-2</c:v>
                </c:pt>
                <c:pt idx="63">
                  <c:v>4.4303798699416551E-2</c:v>
                </c:pt>
                <c:pt idx="64">
                  <c:v>4.6807997575831713E-2</c:v>
                </c:pt>
                <c:pt idx="65">
                  <c:v>4.678123629465978E-2</c:v>
                </c:pt>
                <c:pt idx="66">
                  <c:v>4.6605319897034869E-2</c:v>
                </c:pt>
                <c:pt idx="67">
                  <c:v>4.6970003125061499E-2</c:v>
                </c:pt>
                <c:pt idx="68">
                  <c:v>4.8097883643775319E-2</c:v>
                </c:pt>
                <c:pt idx="69">
                  <c:v>4.8471771619059328E-2</c:v>
                </c:pt>
                <c:pt idx="70">
                  <c:v>5.1280407271107976E-2</c:v>
                </c:pt>
                <c:pt idx="71">
                  <c:v>4.9788956217842781E-2</c:v>
                </c:pt>
                <c:pt idx="72">
                  <c:v>4.5497410770580983E-2</c:v>
                </c:pt>
                <c:pt idx="73">
                  <c:v>4.8368386283457361E-2</c:v>
                </c:pt>
                <c:pt idx="74">
                  <c:v>4.9531549195438972E-2</c:v>
                </c:pt>
                <c:pt idx="75">
                  <c:v>5.047537919947407E-2</c:v>
                </c:pt>
                <c:pt idx="76">
                  <c:v>5.0377308935708465E-2</c:v>
                </c:pt>
                <c:pt idx="77">
                  <c:v>4.9638215906556704E-2</c:v>
                </c:pt>
                <c:pt idx="78">
                  <c:v>5.0412271428869955E-2</c:v>
                </c:pt>
                <c:pt idx="79">
                  <c:v>4.8461973474842407E-2</c:v>
                </c:pt>
                <c:pt idx="80">
                  <c:v>5.0895416641694308E-2</c:v>
                </c:pt>
                <c:pt idx="81">
                  <c:v>5.1146884055766381E-2</c:v>
                </c:pt>
                <c:pt idx="82">
                  <c:v>4.9582198758181276E-2</c:v>
                </c:pt>
                <c:pt idx="83">
                  <c:v>5.1868178235542774E-2</c:v>
                </c:pt>
                <c:pt idx="84">
                  <c:v>5.1965362453857314E-2</c:v>
                </c:pt>
                <c:pt idx="85">
                  <c:v>5.6991153365973428E-2</c:v>
                </c:pt>
                <c:pt idx="86">
                  <c:v>5.8528731617710335E-2</c:v>
                </c:pt>
                <c:pt idx="87">
                  <c:v>5.735466595775341E-2</c:v>
                </c:pt>
                <c:pt idx="88">
                  <c:v>5.801661295736641E-2</c:v>
                </c:pt>
                <c:pt idx="89">
                  <c:v>5.6534904151306603E-2</c:v>
                </c:pt>
                <c:pt idx="90">
                  <c:v>5.8718083070773787E-2</c:v>
                </c:pt>
                <c:pt idx="91">
                  <c:v>6.0328180161869548E-2</c:v>
                </c:pt>
                <c:pt idx="92">
                  <c:v>6.4666555991910721E-2</c:v>
                </c:pt>
                <c:pt idx="93">
                  <c:v>6.5147711453990301E-2</c:v>
                </c:pt>
                <c:pt idx="94">
                  <c:v>6.8316292174467913E-2</c:v>
                </c:pt>
                <c:pt idx="95">
                  <c:v>6.8918922240491676E-2</c:v>
                </c:pt>
                <c:pt idx="96">
                  <c:v>6.9652268724693989E-2</c:v>
                </c:pt>
                <c:pt idx="97">
                  <c:v>7.1978015605326059E-2</c:v>
                </c:pt>
                <c:pt idx="98">
                  <c:v>7.1723954767839326E-2</c:v>
                </c:pt>
                <c:pt idx="99">
                  <c:v>7.1619654246653675E-2</c:v>
                </c:pt>
                <c:pt idx="100">
                  <c:v>7.1716317569078369E-2</c:v>
                </c:pt>
                <c:pt idx="101">
                  <c:v>7.2693704633440326E-2</c:v>
                </c:pt>
                <c:pt idx="102">
                  <c:v>7.2566258639737508E-2</c:v>
                </c:pt>
                <c:pt idx="103">
                  <c:v>7.337004734823295E-2</c:v>
                </c:pt>
                <c:pt idx="104">
                  <c:v>7.4285713891172625E-2</c:v>
                </c:pt>
                <c:pt idx="105">
                  <c:v>7.4144789254710963E-2</c:v>
                </c:pt>
                <c:pt idx="106">
                  <c:v>7.3172195482772553E-2</c:v>
                </c:pt>
                <c:pt idx="107">
                  <c:v>7.2326029963906108E-2</c:v>
                </c:pt>
                <c:pt idx="108">
                  <c:v>7.2383647311772228E-2</c:v>
                </c:pt>
                <c:pt idx="109">
                  <c:v>7.4469220022514784E-2</c:v>
                </c:pt>
                <c:pt idx="110">
                  <c:v>7.4039785506351485E-2</c:v>
                </c:pt>
                <c:pt idx="111">
                  <c:v>7.5022717556143328E-2</c:v>
                </c:pt>
                <c:pt idx="112">
                  <c:v>7.5905332156836744E-2</c:v>
                </c:pt>
                <c:pt idx="113">
                  <c:v>7.7797612157127896E-2</c:v>
                </c:pt>
                <c:pt idx="114">
                  <c:v>7.7308999471555506E-2</c:v>
                </c:pt>
                <c:pt idx="115">
                  <c:v>7.7900157462426942E-2</c:v>
                </c:pt>
                <c:pt idx="116">
                  <c:v>7.8162479247501235E-2</c:v>
                </c:pt>
                <c:pt idx="117">
                  <c:v>7.9185662375888158E-2</c:v>
                </c:pt>
                <c:pt idx="118">
                  <c:v>7.9159760495834633E-2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'2017年盈亏情况_凌总'!$H$151</c:f>
              <c:strCache>
                <c:ptCount val="1"/>
                <c:pt idx="0">
                  <c:v>绝对收益率</c:v>
                </c:pt>
              </c:strCache>
            </c:strRef>
          </c:tx>
          <c:marker>
            <c:symbol val="none"/>
          </c:marker>
          <c:cat>
            <c:numRef>
              <c:f>'2017年盈亏情况_凌总'!$A$152:$A$270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'2017年盈亏情况_凌总'!$H$152:$H$270</c:f>
              <c:numCache>
                <c:formatCode>0.00%</c:formatCode>
                <c:ptCount val="119"/>
                <c:pt idx="0">
                  <c:v>1.9680003333333337E-3</c:v>
                </c:pt>
                <c:pt idx="1">
                  <c:v>3.6004266000000001E-3</c:v>
                </c:pt>
                <c:pt idx="2">
                  <c:v>4.3756855333333339E-3</c:v>
                </c:pt>
                <c:pt idx="3">
                  <c:v>3.720227066666667E-3</c:v>
                </c:pt>
                <c:pt idx="4">
                  <c:v>4.8412491333333337E-3</c:v>
                </c:pt>
                <c:pt idx="5">
                  <c:v>5.9348080666666676E-3</c:v>
                </c:pt>
                <c:pt idx="6">
                  <c:v>6.3751060000000002E-3</c:v>
                </c:pt>
                <c:pt idx="7">
                  <c:v>6.4354409333333331E-3</c:v>
                </c:pt>
                <c:pt idx="8">
                  <c:v>6.8755863333333335E-3</c:v>
                </c:pt>
                <c:pt idx="9">
                  <c:v>1.0870302733333335E-2</c:v>
                </c:pt>
                <c:pt idx="10">
                  <c:v>9.4293471333333333E-3</c:v>
                </c:pt>
                <c:pt idx="11">
                  <c:v>1.1212475E-2</c:v>
                </c:pt>
                <c:pt idx="12">
                  <c:v>1.1437335066666667E-2</c:v>
                </c:pt>
                <c:pt idx="13">
                  <c:v>1.3512277666666666E-2</c:v>
                </c:pt>
                <c:pt idx="14">
                  <c:v>1.1614232466666667E-2</c:v>
                </c:pt>
                <c:pt idx="15">
                  <c:v>1.2289069066666665E-2</c:v>
                </c:pt>
                <c:pt idx="16">
                  <c:v>1.3468582866666667E-2</c:v>
                </c:pt>
                <c:pt idx="17">
                  <c:v>1.2962204155555554E-2</c:v>
                </c:pt>
                <c:pt idx="18">
                  <c:v>1.245582544444444E-2</c:v>
                </c:pt>
                <c:pt idx="19">
                  <c:v>1.1949967066666668E-2</c:v>
                </c:pt>
                <c:pt idx="20">
                  <c:v>1.2506362933333333E-2</c:v>
                </c:pt>
                <c:pt idx="21">
                  <c:v>1.1742603400000001E-2</c:v>
                </c:pt>
                <c:pt idx="22">
                  <c:v>1.2340522200000001E-2</c:v>
                </c:pt>
                <c:pt idx="23">
                  <c:v>1.2682720333333333E-2</c:v>
                </c:pt>
                <c:pt idx="24">
                  <c:v>1.3770245466666666E-2</c:v>
                </c:pt>
                <c:pt idx="25">
                  <c:v>1.3878698666666665E-2</c:v>
                </c:pt>
                <c:pt idx="26">
                  <c:v>1.4535157399999998E-2</c:v>
                </c:pt>
                <c:pt idx="27">
                  <c:v>1.5354026533333334E-2</c:v>
                </c:pt>
                <c:pt idx="28">
                  <c:v>1.52927732E-2</c:v>
                </c:pt>
                <c:pt idx="29">
                  <c:v>1.8946503866666665E-2</c:v>
                </c:pt>
                <c:pt idx="30">
                  <c:v>1.8528414066666665E-2</c:v>
                </c:pt>
                <c:pt idx="31">
                  <c:v>1.8635411599999999E-2</c:v>
                </c:pt>
                <c:pt idx="32">
                  <c:v>1.7689867266666666E-2</c:v>
                </c:pt>
                <c:pt idx="33">
                  <c:v>1.7795788866666669E-2</c:v>
                </c:pt>
                <c:pt idx="34">
                  <c:v>1.8370587866666666E-2</c:v>
                </c:pt>
                <c:pt idx="35">
                  <c:v>1.5014431066666665E-2</c:v>
                </c:pt>
                <c:pt idx="36">
                  <c:v>1.6356943399999997E-2</c:v>
                </c:pt>
                <c:pt idx="37">
                  <c:v>1.4644511999999998E-2</c:v>
                </c:pt>
                <c:pt idx="38">
                  <c:v>1.60183216E-2</c:v>
                </c:pt>
                <c:pt idx="39">
                  <c:v>1.6860336066666665E-2</c:v>
                </c:pt>
                <c:pt idx="40">
                  <c:v>1.7896123466666664E-2</c:v>
                </c:pt>
                <c:pt idx="41">
                  <c:v>1.9767055733333334E-2</c:v>
                </c:pt>
                <c:pt idx="42">
                  <c:v>2.0264194533333332E-2</c:v>
                </c:pt>
                <c:pt idx="43">
                  <c:v>2.1340134600000001E-2</c:v>
                </c:pt>
                <c:pt idx="44">
                  <c:v>2.3845581199999997E-2</c:v>
                </c:pt>
                <c:pt idx="45">
                  <c:v>2.2696609400000001E-2</c:v>
                </c:pt>
                <c:pt idx="46">
                  <c:v>2.2789439599999999E-2</c:v>
                </c:pt>
                <c:pt idx="47">
                  <c:v>2.2969259799999999E-2</c:v>
                </c:pt>
                <c:pt idx="48">
                  <c:v>2.6195037333333334E-2</c:v>
                </c:pt>
                <c:pt idx="49">
                  <c:v>2.5756180866666666E-2</c:v>
                </c:pt>
                <c:pt idx="50">
                  <c:v>2.59352248E-2</c:v>
                </c:pt>
                <c:pt idx="51">
                  <c:v>2.6755404333333333E-2</c:v>
                </c:pt>
                <c:pt idx="52">
                  <c:v>2.7131726933333333E-2</c:v>
                </c:pt>
                <c:pt idx="53">
                  <c:v>2.7490638533333334E-2</c:v>
                </c:pt>
                <c:pt idx="54">
                  <c:v>2.6569651600000001E-2</c:v>
                </c:pt>
                <c:pt idx="55">
                  <c:v>2.6407093266666667E-2</c:v>
                </c:pt>
                <c:pt idx="56">
                  <c:v>2.7194364733333334E-2</c:v>
                </c:pt>
                <c:pt idx="57">
                  <c:v>2.5643254733333332E-2</c:v>
                </c:pt>
                <c:pt idx="58">
                  <c:v>2.8006639133333334E-2</c:v>
                </c:pt>
                <c:pt idx="59">
                  <c:v>2.8477916733333331E-2</c:v>
                </c:pt>
                <c:pt idx="60">
                  <c:v>2.9404779733333334E-2</c:v>
                </c:pt>
                <c:pt idx="61">
                  <c:v>2.9354378333333334E-2</c:v>
                </c:pt>
                <c:pt idx="62">
                  <c:v>2.9870322466666668E-2</c:v>
                </c:pt>
                <c:pt idx="63">
                  <c:v>2.7700625E-2</c:v>
                </c:pt>
                <c:pt idx="64">
                  <c:v>2.9146022133333335E-2</c:v>
                </c:pt>
                <c:pt idx="65">
                  <c:v>2.9125771999999998E-2</c:v>
                </c:pt>
                <c:pt idx="66">
                  <c:v>2.8983096133333334E-2</c:v>
                </c:pt>
                <c:pt idx="67">
                  <c:v>2.920523953333333E-2</c:v>
                </c:pt>
                <c:pt idx="68">
                  <c:v>2.9901055533333335E-2</c:v>
                </c:pt>
                <c:pt idx="69">
                  <c:v>3.0178646000000003E-2</c:v>
                </c:pt>
                <c:pt idx="70">
                  <c:v>3.1953435333333335E-2</c:v>
                </c:pt>
                <c:pt idx="71">
                  <c:v>3.1004152133333334E-2</c:v>
                </c:pt>
                <c:pt idx="72">
                  <c:v>2.8281463266666668E-2</c:v>
                </c:pt>
                <c:pt idx="73">
                  <c:v>2.9976103133333331E-2</c:v>
                </c:pt>
                <c:pt idx="74">
                  <c:v>3.0548675000000001E-2</c:v>
                </c:pt>
                <c:pt idx="75">
                  <c:v>3.1005712466666668E-2</c:v>
                </c:pt>
                <c:pt idx="76">
                  <c:v>3.08331344E-2</c:v>
                </c:pt>
                <c:pt idx="77">
                  <c:v>3.0279105933333331E-2</c:v>
                </c:pt>
                <c:pt idx="78">
                  <c:v>3.0693210800000002E-2</c:v>
                </c:pt>
                <c:pt idx="79">
                  <c:v>2.9505949066666669E-2</c:v>
                </c:pt>
                <c:pt idx="80">
                  <c:v>3.0986072E-2</c:v>
                </c:pt>
                <c:pt idx="81">
                  <c:v>3.11650472E-2</c:v>
                </c:pt>
                <c:pt idx="82">
                  <c:v>3.0243507333333332E-2</c:v>
                </c:pt>
                <c:pt idx="83">
                  <c:v>3.1612817266666662E-2</c:v>
                </c:pt>
                <c:pt idx="84">
                  <c:v>3.1625138933333331E-2</c:v>
                </c:pt>
                <c:pt idx="85">
                  <c:v>3.4806955666666667E-2</c:v>
                </c:pt>
                <c:pt idx="86">
                  <c:v>3.5583325733333337E-2</c:v>
                </c:pt>
                <c:pt idx="87">
                  <c:v>3.4694599466666663E-2</c:v>
                </c:pt>
                <c:pt idx="88">
                  <c:v>3.4958743399999999E-2</c:v>
                </c:pt>
                <c:pt idx="89">
                  <c:v>3.3975141399999999E-2</c:v>
                </c:pt>
                <c:pt idx="90">
                  <c:v>3.520006346666666E-2</c:v>
                </c:pt>
                <c:pt idx="91">
                  <c:v>3.6047590066666663E-2</c:v>
                </c:pt>
                <c:pt idx="92">
                  <c:v>3.8461609266666662E-2</c:v>
                </c:pt>
                <c:pt idx="93">
                  <c:v>3.8593118133333333E-2</c:v>
                </c:pt>
                <c:pt idx="94">
                  <c:v>4.0276168333333334E-2</c:v>
                </c:pt>
                <c:pt idx="95">
                  <c:v>4.0428309400000001E-2</c:v>
                </c:pt>
                <c:pt idx="96">
                  <c:v>4.0716596666666667E-2</c:v>
                </c:pt>
                <c:pt idx="97">
                  <c:v>4.1915390266666665E-2</c:v>
                </c:pt>
                <c:pt idx="98">
                  <c:v>4.1698866333333334E-2</c:v>
                </c:pt>
                <c:pt idx="99">
                  <c:v>4.1643487E-2</c:v>
                </c:pt>
                <c:pt idx="100">
                  <c:v>4.1715161733333332E-2</c:v>
                </c:pt>
                <c:pt idx="101">
                  <c:v>4.2259014999999997E-2</c:v>
                </c:pt>
                <c:pt idx="102">
                  <c:v>4.2241740866666669E-2</c:v>
                </c:pt>
                <c:pt idx="103">
                  <c:v>4.2847040066666668E-2</c:v>
                </c:pt>
                <c:pt idx="104">
                  <c:v>4.3299927399999993E-2</c:v>
                </c:pt>
                <c:pt idx="105">
                  <c:v>4.3151460733333327E-2</c:v>
                </c:pt>
                <c:pt idx="106">
                  <c:v>4.2589602066666669E-2</c:v>
                </c:pt>
                <c:pt idx="107">
                  <c:v>4.2123007600000005E-2</c:v>
                </c:pt>
                <c:pt idx="108">
                  <c:v>4.2205995266666664E-2</c:v>
                </c:pt>
                <c:pt idx="109">
                  <c:v>4.3465478866666664E-2</c:v>
                </c:pt>
                <c:pt idx="110">
                  <c:v>4.3330353600000003E-2</c:v>
                </c:pt>
                <c:pt idx="111">
                  <c:v>4.397207253333333E-2</c:v>
                </c:pt>
                <c:pt idx="112">
                  <c:v>4.444180746666667E-2</c:v>
                </c:pt>
                <c:pt idx="113">
                  <c:v>4.5501807466666669E-2</c:v>
                </c:pt>
                <c:pt idx="114">
                  <c:v>4.5201093466666661E-2</c:v>
                </c:pt>
                <c:pt idx="115">
                  <c:v>4.5576063666666666E-2</c:v>
                </c:pt>
                <c:pt idx="116">
                  <c:v>4.5774892133333335E-2</c:v>
                </c:pt>
                <c:pt idx="117">
                  <c:v>4.6399483800000002E-2</c:v>
                </c:pt>
                <c:pt idx="118">
                  <c:v>4.6409248800000004E-2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12224"/>
        <c:axId val="294055296"/>
      </c:lineChart>
      <c:dateAx>
        <c:axId val="29861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4055296"/>
        <c:crosses val="autoZero"/>
        <c:auto val="1"/>
        <c:lblOffset val="100"/>
        <c:baseTimeUnit val="days"/>
        <c:majorUnit val="7"/>
        <c:majorTimeUnit val="days"/>
      </c:dateAx>
      <c:valAx>
        <c:axId val="294055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86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'2017年盈亏情况_凌总'!$E$3:$E$30</c:f>
              <c:numCache>
                <c:formatCode>"¥"#,##0.00_);[Red]\("¥"#,##0.00\)</c:formatCode>
                <c:ptCount val="28"/>
                <c:pt idx="0">
                  <c:v>3960057.26</c:v>
                </c:pt>
                <c:pt idx="1">
                  <c:v>4204921.2</c:v>
                </c:pt>
                <c:pt idx="2">
                  <c:v>4321210.04</c:v>
                </c:pt>
                <c:pt idx="3">
                  <c:v>4222891.2699999996</c:v>
                </c:pt>
                <c:pt idx="4">
                  <c:v>4391044.58</c:v>
                </c:pt>
                <c:pt idx="5">
                  <c:v>4555078.42</c:v>
                </c:pt>
                <c:pt idx="6">
                  <c:v>4621123.1100000003</c:v>
                </c:pt>
                <c:pt idx="7">
                  <c:v>4630173.3499999996</c:v>
                </c:pt>
                <c:pt idx="8">
                  <c:v>4696195.16</c:v>
                </c:pt>
                <c:pt idx="9">
                  <c:v>5295402.62</c:v>
                </c:pt>
                <c:pt idx="10">
                  <c:v>5079259.28</c:v>
                </c:pt>
                <c:pt idx="11">
                  <c:v>5346728.46</c:v>
                </c:pt>
                <c:pt idx="12">
                  <c:v>5380457.4699999997</c:v>
                </c:pt>
                <c:pt idx="13">
                  <c:v>5691698.8600000003</c:v>
                </c:pt>
                <c:pt idx="14">
                  <c:v>5406992.0800000001</c:v>
                </c:pt>
                <c:pt idx="15">
                  <c:v>5508217.5700000003</c:v>
                </c:pt>
                <c:pt idx="16">
                  <c:v>5685144.6399999997</c:v>
                </c:pt>
                <c:pt idx="17">
                  <c:v>5609213.8499999996</c:v>
                </c:pt>
                <c:pt idx="18">
                  <c:v>5533283.0599999996</c:v>
                </c:pt>
                <c:pt idx="19">
                  <c:v>5457352.2699999996</c:v>
                </c:pt>
                <c:pt idx="20">
                  <c:v>5540811.6500000004</c:v>
                </c:pt>
                <c:pt idx="21">
                  <c:v>5426247.7199999997</c:v>
                </c:pt>
                <c:pt idx="22">
                  <c:v>5515935.54</c:v>
                </c:pt>
                <c:pt idx="23">
                  <c:v>5567265.2599999998</c:v>
                </c:pt>
                <c:pt idx="24">
                  <c:v>5730394.0299999993</c:v>
                </c:pt>
                <c:pt idx="25">
                  <c:v>5746662.0099999998</c:v>
                </c:pt>
                <c:pt idx="26">
                  <c:v>5845130.8200000003</c:v>
                </c:pt>
                <c:pt idx="27">
                  <c:v>5967961.1899999995</c:v>
                </c:pt>
              </c:numCache>
            </c:numRef>
          </c:val>
          <c:smooth val="0"/>
        </c:ser>
        <c:ser>
          <c:idx val="1"/>
          <c:order val="1"/>
          <c:tx>
            <c:v>结算价盈亏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'2017年盈亏情况_凌总'!$G$3:$G$30</c:f>
              <c:numCache>
                <c:formatCode>"¥"#,##0.00_);[Red]\("¥"#,##0.00\)</c:formatCode>
                <c:ptCount val="28"/>
                <c:pt idx="0">
                  <c:v>3914175.4279999998</c:v>
                </c:pt>
                <c:pt idx="1">
                  <c:v>4165707.9679999999</c:v>
                </c:pt>
                <c:pt idx="2">
                  <c:v>4318063.0779999997</c:v>
                </c:pt>
                <c:pt idx="3">
                  <c:v>4189965.4759999998</c:v>
                </c:pt>
                <c:pt idx="4">
                  <c:v>4373275.1560000004</c:v>
                </c:pt>
                <c:pt idx="5">
                  <c:v>4567084.5060000001</c:v>
                </c:pt>
                <c:pt idx="6">
                  <c:v>4492862.3219999997</c:v>
                </c:pt>
                <c:pt idx="7">
                  <c:v>4966311.0999999996</c:v>
                </c:pt>
                <c:pt idx="8">
                  <c:v>4891010.8159999996</c:v>
                </c:pt>
                <c:pt idx="9">
                  <c:v>5308864.47</c:v>
                </c:pt>
                <c:pt idx="10">
                  <c:v>5099077.3119999999</c:v>
                </c:pt>
                <c:pt idx="11">
                  <c:v>5177277.4330000002</c:v>
                </c:pt>
                <c:pt idx="12">
                  <c:v>5255477.5539999995</c:v>
                </c:pt>
                <c:pt idx="13">
                  <c:v>5719020.21</c:v>
                </c:pt>
                <c:pt idx="14">
                  <c:v>5210213.41</c:v>
                </c:pt>
                <c:pt idx="15">
                  <c:v>5617472.784</c:v>
                </c:pt>
                <c:pt idx="16">
                  <c:v>5565304.8653333336</c:v>
                </c:pt>
                <c:pt idx="17">
                  <c:v>5513136.9466666672</c:v>
                </c:pt>
                <c:pt idx="18">
                  <c:v>5460969.0279999999</c:v>
                </c:pt>
                <c:pt idx="19">
                  <c:v>5289661.5460000001</c:v>
                </c:pt>
                <c:pt idx="20">
                  <c:v>5308333.6579999998</c:v>
                </c:pt>
                <c:pt idx="21">
                  <c:v>5159203.97</c:v>
                </c:pt>
                <c:pt idx="22">
                  <c:v>5391849.1799999997</c:v>
                </c:pt>
                <c:pt idx="23">
                  <c:v>5554980.0120000001</c:v>
                </c:pt>
                <c:pt idx="24">
                  <c:v>5423183.8540000003</c:v>
                </c:pt>
                <c:pt idx="25">
                  <c:v>5675104.1459999997</c:v>
                </c:pt>
                <c:pt idx="26">
                  <c:v>6023085.2280000001</c:v>
                </c:pt>
                <c:pt idx="27">
                  <c:v>5853590.7259999998</c:v>
                </c:pt>
              </c:numCache>
            </c:numRef>
          </c:val>
          <c:smooth val="0"/>
        </c:ser>
        <c:ser>
          <c:idx val="2"/>
          <c:order val="2"/>
          <c:tx>
            <c:v>收盘价盈亏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'2017年盈亏情况_凌总'!$H$3:$H$30</c:f>
              <c:numCache>
                <c:formatCode>"¥"#,##0.00_);[Red]\("¥"#,##0.00\)</c:formatCode>
                <c:ptCount val="28"/>
                <c:pt idx="0">
                  <c:v>3882033.0619999999</c:v>
                </c:pt>
                <c:pt idx="1">
                  <c:v>4154708.048</c:v>
                </c:pt>
                <c:pt idx="2">
                  <c:v>4322957.4340000004</c:v>
                </c:pt>
                <c:pt idx="3">
                  <c:v>4180887.9360000002</c:v>
                </c:pt>
                <c:pt idx="4">
                  <c:v>4377928.1660000002</c:v>
                </c:pt>
                <c:pt idx="5">
                  <c:v>4543731.9359999998</c:v>
                </c:pt>
                <c:pt idx="6">
                  <c:v>4503511.47</c:v>
                </c:pt>
                <c:pt idx="7">
                  <c:v>4942217.9879999999</c:v>
                </c:pt>
                <c:pt idx="8">
                  <c:v>4844404.0880000005</c:v>
                </c:pt>
                <c:pt idx="9">
                  <c:v>5319363.0439999998</c:v>
                </c:pt>
                <c:pt idx="10">
                  <c:v>5053461.892</c:v>
                </c:pt>
                <c:pt idx="11">
                  <c:v>5164084.523</c:v>
                </c:pt>
                <c:pt idx="12">
                  <c:v>5274707.1540000001</c:v>
                </c:pt>
                <c:pt idx="13">
                  <c:v>5712394.7740000002</c:v>
                </c:pt>
                <c:pt idx="14">
                  <c:v>5222307.9340000004</c:v>
                </c:pt>
                <c:pt idx="15">
                  <c:v>5616519.182</c:v>
                </c:pt>
                <c:pt idx="16">
                  <c:v>5558764.9053333336</c:v>
                </c:pt>
                <c:pt idx="17">
                  <c:v>5501010.6286666673</c:v>
                </c:pt>
                <c:pt idx="18">
                  <c:v>5443256.352</c:v>
                </c:pt>
                <c:pt idx="19">
                  <c:v>5271583.0839999998</c:v>
                </c:pt>
                <c:pt idx="20">
                  <c:v>5312808.8080000002</c:v>
                </c:pt>
                <c:pt idx="21">
                  <c:v>5162997.3779999996</c:v>
                </c:pt>
                <c:pt idx="22">
                  <c:v>5379793.9939999999</c:v>
                </c:pt>
                <c:pt idx="23">
                  <c:v>5568265.9560000002</c:v>
                </c:pt>
                <c:pt idx="24">
                  <c:v>5455636.3799999999</c:v>
                </c:pt>
                <c:pt idx="25">
                  <c:v>5656732.5360000003</c:v>
                </c:pt>
                <c:pt idx="26">
                  <c:v>6025488.5439999998</c:v>
                </c:pt>
                <c:pt idx="27">
                  <c:v>5866638.3660000004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12736"/>
        <c:axId val="294057600"/>
      </c:lineChart>
      <c:dateAx>
        <c:axId val="298612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4057600"/>
        <c:crosses val="autoZero"/>
        <c:auto val="1"/>
        <c:lblOffset val="100"/>
        <c:baseTimeUnit val="days"/>
        <c:majorUnit val="3"/>
        <c:majorTimeUnit val="days"/>
      </c:dateAx>
      <c:valAx>
        <c:axId val="294057600"/>
        <c:scaling>
          <c:orientation val="minMax"/>
          <c:min val="390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98612736"/>
        <c:crosses val="autoZero"/>
        <c:crossBetween val="between"/>
        <c:majorUnit val="3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期权做市周盈亏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周盈亏</c:v>
          </c:tx>
          <c:marker>
            <c:symbol val="none"/>
          </c:marker>
          <c:cat>
            <c:numRef>
              <c:f>'2017年盈亏情况_凌总'!$C$308:$C$312</c:f>
              <c:numCache>
                <c:formatCode>m/d/yyyy</c:formatCode>
                <c:ptCount val="5"/>
                <c:pt idx="0">
                  <c:v>42912</c:v>
                </c:pt>
                <c:pt idx="1">
                  <c:v>42913</c:v>
                </c:pt>
                <c:pt idx="2">
                  <c:v>42914</c:v>
                </c:pt>
                <c:pt idx="3">
                  <c:v>42915</c:v>
                </c:pt>
                <c:pt idx="4">
                  <c:v>42916</c:v>
                </c:pt>
              </c:numCache>
            </c:numRef>
          </c:cat>
          <c:val>
            <c:numRef>
              <c:f>'2017年盈亏情况_凌总'!$E$308:$E$312</c:f>
              <c:numCache>
                <c:formatCode>"¥"#,##0.00_);[Red]\("¥"#,##0.00\)</c:formatCode>
                <c:ptCount val="5"/>
                <c:pt idx="0">
                  <c:v>-45107.100000000559</c:v>
                </c:pt>
                <c:pt idx="1">
                  <c:v>11138.429999999702</c:v>
                </c:pt>
                <c:pt idx="2">
                  <c:v>40962.700000000186</c:v>
                </c:pt>
                <c:pt idx="3">
                  <c:v>134651.45000000019</c:v>
                </c:pt>
                <c:pt idx="4">
                  <c:v>136116.20000000019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14272"/>
        <c:axId val="298663936"/>
      </c:lineChart>
      <c:dateAx>
        <c:axId val="298614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8663936"/>
        <c:crosses val="autoZero"/>
        <c:auto val="1"/>
        <c:lblOffset val="100"/>
        <c:baseTimeUnit val="days"/>
      </c:dateAx>
      <c:valAx>
        <c:axId val="298663936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986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1</xdr:row>
      <xdr:rowOff>161925</xdr:rowOff>
    </xdr:from>
    <xdr:to>
      <xdr:col>7</xdr:col>
      <xdr:colOff>962025</xdr:colOff>
      <xdr:row>24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79</xdr:row>
      <xdr:rowOff>157162</xdr:rowOff>
    </xdr:from>
    <xdr:to>
      <xdr:col>8</xdr:col>
      <xdr:colOff>752475</xdr:colOff>
      <xdr:row>95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128</xdr:row>
      <xdr:rowOff>109538</xdr:rowOff>
    </xdr:from>
    <xdr:to>
      <xdr:col>4</xdr:col>
      <xdr:colOff>914400</xdr:colOff>
      <xdr:row>148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278</xdr:row>
      <xdr:rowOff>71437</xdr:rowOff>
    </xdr:from>
    <xdr:to>
      <xdr:col>4</xdr:col>
      <xdr:colOff>742950</xdr:colOff>
      <xdr:row>299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923926</xdr:colOff>
      <xdr:row>278</xdr:row>
      <xdr:rowOff>47625</xdr:rowOff>
    </xdr:from>
    <xdr:to>
      <xdr:col>9</xdr:col>
      <xdr:colOff>771526</xdr:colOff>
      <xdr:row>299</xdr:row>
      <xdr:rowOff>61913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128</xdr:row>
      <xdr:rowOff>142875</xdr:rowOff>
    </xdr:from>
    <xdr:to>
      <xdr:col>10</xdr:col>
      <xdr:colOff>9526</xdr:colOff>
      <xdr:row>148</xdr:row>
      <xdr:rowOff>100012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1171574</xdr:colOff>
      <xdr:row>316</xdr:row>
      <xdr:rowOff>52387</xdr:rowOff>
    </xdr:from>
    <xdr:to>
      <xdr:col>6</xdr:col>
      <xdr:colOff>523874</xdr:colOff>
      <xdr:row>332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63" sqref="I63:I66"/>
    </sheetView>
  </sheetViews>
  <sheetFormatPr defaultRowHeight="13.5" x14ac:dyDescent="0.15"/>
  <cols>
    <col min="1" max="1" width="16.5" customWidth="1"/>
    <col min="2" max="2" width="16.625" customWidth="1"/>
    <col min="3" max="3" width="15.625" customWidth="1"/>
    <col min="4" max="4" width="17" customWidth="1"/>
    <col min="5" max="5" width="15.75" customWidth="1"/>
    <col min="6" max="6" width="16.875" customWidth="1"/>
    <col min="7" max="7" width="16.625" customWidth="1"/>
    <col min="8" max="8" width="15.25" customWidth="1"/>
    <col min="9" max="9" width="17.625" customWidth="1"/>
  </cols>
  <sheetData>
    <row r="1" spans="1:9" x14ac:dyDescent="0.1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13</v>
      </c>
      <c r="I1" s="1" t="s">
        <v>14</v>
      </c>
    </row>
    <row r="2" spans="1:9" x14ac:dyDescent="0.15">
      <c r="A2" s="2">
        <v>42734</v>
      </c>
      <c r="B2" s="6">
        <v>652001.21</v>
      </c>
      <c r="C2" s="6">
        <v>568749.79</v>
      </c>
      <c r="D2" s="7">
        <v>4233607</v>
      </c>
      <c r="E2" s="7">
        <v>4151737</v>
      </c>
      <c r="F2" s="6">
        <f>D2-C2</f>
        <v>3664857.21</v>
      </c>
      <c r="G2" s="6">
        <f>E2-C2</f>
        <v>3582987.21</v>
      </c>
      <c r="H2" s="11">
        <f>D2-C2</f>
        <v>3664857.21</v>
      </c>
    </row>
    <row r="3" spans="1:9" x14ac:dyDescent="0.15">
      <c r="A3" s="2">
        <v>42738</v>
      </c>
      <c r="B3" s="6">
        <v>655405.80000000005</v>
      </c>
      <c r="C3" s="6">
        <v>571152.74</v>
      </c>
      <c r="D3" s="7">
        <v>4531210</v>
      </c>
      <c r="E3" s="7">
        <v>4325830</v>
      </c>
      <c r="F3" s="6">
        <v>3914175.4279999998</v>
      </c>
      <c r="G3" s="6">
        <v>3882033.0619999999</v>
      </c>
      <c r="H3" s="11">
        <f t="shared" ref="H3:H23" si="0">D3-C3</f>
        <v>3960057.26</v>
      </c>
      <c r="I3" s="33">
        <v>90994323.219999999</v>
      </c>
    </row>
    <row r="4" spans="1:9" x14ac:dyDescent="0.15">
      <c r="A4" s="2">
        <v>42739</v>
      </c>
      <c r="B4" s="6">
        <v>661107.93000000005</v>
      </c>
      <c r="C4" s="6">
        <v>573874.80000000005</v>
      </c>
      <c r="D4" s="7">
        <v>4778796</v>
      </c>
      <c r="E4" s="7">
        <v>4807766</v>
      </c>
      <c r="F4" s="6">
        <v>4165707.9679999999</v>
      </c>
      <c r="G4" s="6">
        <v>4154708.048</v>
      </c>
      <c r="H4" s="11">
        <f t="shared" si="0"/>
        <v>4204921.2</v>
      </c>
      <c r="I4" s="32">
        <v>87667319.819999993</v>
      </c>
    </row>
    <row r="5" spans="1:9" x14ac:dyDescent="0.15">
      <c r="A5" s="2">
        <v>42740</v>
      </c>
      <c r="B5" s="6">
        <v>664045.86</v>
      </c>
      <c r="C5" s="6">
        <v>575078.96</v>
      </c>
      <c r="D5" s="7">
        <v>4896289</v>
      </c>
      <c r="E5" s="7">
        <v>4867932</v>
      </c>
      <c r="F5" s="6">
        <v>4318063.0779999997</v>
      </c>
      <c r="G5" s="6">
        <v>4322957.4340000004</v>
      </c>
      <c r="H5" s="11">
        <f t="shared" si="0"/>
        <v>4321210.04</v>
      </c>
      <c r="I5" s="31">
        <v>82531963.170000002</v>
      </c>
    </row>
    <row r="6" spans="1:9" x14ac:dyDescent="0.15">
      <c r="A6" s="2">
        <v>42741</v>
      </c>
      <c r="B6" s="6">
        <v>665387.53</v>
      </c>
      <c r="C6" s="6">
        <v>575588.73</v>
      </c>
      <c r="D6" s="7">
        <v>4798480</v>
      </c>
      <c r="E6" s="7">
        <v>4775652</v>
      </c>
      <c r="F6" s="6">
        <v>4189965.4759999998</v>
      </c>
      <c r="G6" s="6">
        <v>4180887.9360000002</v>
      </c>
      <c r="H6" s="11">
        <f t="shared" si="0"/>
        <v>4222891.2699999996</v>
      </c>
      <c r="I6" s="30">
        <v>83070343.939999998</v>
      </c>
    </row>
    <row r="7" spans="1:9" x14ac:dyDescent="0.15">
      <c r="A7" s="2">
        <v>42744</v>
      </c>
      <c r="B7" s="6">
        <v>666795.86</v>
      </c>
      <c r="C7" s="6">
        <v>576826.42000000004</v>
      </c>
      <c r="D7" s="7">
        <v>4967871</v>
      </c>
      <c r="E7" s="7">
        <v>4984489</v>
      </c>
      <c r="F7" s="6">
        <v>4373275.1560000004</v>
      </c>
      <c r="G7" s="6">
        <v>4377928.1660000002</v>
      </c>
      <c r="H7" s="11">
        <f t="shared" si="0"/>
        <v>4391044.58</v>
      </c>
      <c r="I7" s="29">
        <v>82613973.519999996</v>
      </c>
    </row>
    <row r="8" spans="1:9" x14ac:dyDescent="0.15">
      <c r="A8" s="2">
        <v>42745</v>
      </c>
      <c r="B8" s="6">
        <v>667340.44999999995</v>
      </c>
      <c r="C8" s="6">
        <v>579559.57999999996</v>
      </c>
      <c r="D8" s="7">
        <v>5134638</v>
      </c>
      <c r="E8" s="7">
        <v>5140689</v>
      </c>
      <c r="F8" s="6">
        <v>4567084.5060000001</v>
      </c>
      <c r="G8" s="6">
        <v>4543731.9359999998</v>
      </c>
      <c r="H8" s="11">
        <f t="shared" si="0"/>
        <v>4555078.42</v>
      </c>
      <c r="I8" s="28">
        <v>82714064.219999999</v>
      </c>
    </row>
    <row r="9" spans="1:9" x14ac:dyDescent="0.15">
      <c r="A9" s="2">
        <v>42746</v>
      </c>
      <c r="B9" s="6">
        <v>668622.11</v>
      </c>
      <c r="C9" s="6">
        <v>581474.89</v>
      </c>
      <c r="D9" s="7">
        <v>5202598</v>
      </c>
      <c r="E9" s="7">
        <v>67960</v>
      </c>
      <c r="F9" s="6">
        <v>4492862.3219999997</v>
      </c>
      <c r="G9" s="6">
        <v>4503511.47</v>
      </c>
      <c r="H9" s="11">
        <f t="shared" si="0"/>
        <v>4621123.1100000003</v>
      </c>
      <c r="I9" s="27">
        <v>81637149.829999998</v>
      </c>
    </row>
    <row r="10" spans="1:9" x14ac:dyDescent="0.15">
      <c r="A10" s="2">
        <v>42747</v>
      </c>
      <c r="B10" s="6">
        <v>668622.11</v>
      </c>
      <c r="C10" s="6">
        <v>581945.65</v>
      </c>
      <c r="D10" s="7">
        <v>5212119</v>
      </c>
      <c r="E10" s="7">
        <v>5285502</v>
      </c>
      <c r="F10" s="6">
        <v>4966311.0999999996</v>
      </c>
      <c r="G10" s="6">
        <v>4942217.9879999999</v>
      </c>
      <c r="H10" s="11">
        <f t="shared" si="0"/>
        <v>4630173.3499999996</v>
      </c>
      <c r="I10" s="26">
        <v>81232594.590000004</v>
      </c>
    </row>
    <row r="11" spans="1:9" x14ac:dyDescent="0.15">
      <c r="A11" s="2">
        <v>42748</v>
      </c>
      <c r="B11" s="6">
        <v>671283.79</v>
      </c>
      <c r="C11" s="6">
        <v>583992.84</v>
      </c>
      <c r="D11" s="7">
        <v>5280188</v>
      </c>
      <c r="E11" s="7">
        <v>5493845</v>
      </c>
      <c r="F11" s="6">
        <v>4891010.8159999996</v>
      </c>
      <c r="G11" s="6">
        <v>4844404.0880000005</v>
      </c>
      <c r="H11" s="11">
        <f t="shared" si="0"/>
        <v>4696195.16</v>
      </c>
      <c r="I11" s="25">
        <v>82157397.789999992</v>
      </c>
    </row>
    <row r="12" spans="1:9" x14ac:dyDescent="0.15">
      <c r="A12" s="2">
        <v>42751</v>
      </c>
      <c r="B12" s="6">
        <v>673371.3</v>
      </c>
      <c r="C12" s="6">
        <v>593328.38</v>
      </c>
      <c r="D12" s="7">
        <v>5888731</v>
      </c>
      <c r="E12" s="7">
        <v>5796880</v>
      </c>
      <c r="F12" s="6">
        <v>5308864.47</v>
      </c>
      <c r="G12" s="6">
        <v>5319363.0439999998</v>
      </c>
      <c r="H12" s="11">
        <f t="shared" si="0"/>
        <v>5295402.62</v>
      </c>
      <c r="I12" s="24">
        <v>79987319.460000008</v>
      </c>
    </row>
    <row r="13" spans="1:9" x14ac:dyDescent="0.15">
      <c r="A13" s="2">
        <v>42752</v>
      </c>
      <c r="B13" s="6">
        <v>675536.3</v>
      </c>
      <c r="C13" s="6">
        <v>596998.72</v>
      </c>
      <c r="D13" s="7">
        <v>5676258</v>
      </c>
      <c r="E13" s="7">
        <v>5645342</v>
      </c>
      <c r="F13" s="6">
        <v>5099077.3119999999</v>
      </c>
      <c r="G13" s="6">
        <v>5053461.892</v>
      </c>
      <c r="H13" s="11">
        <f t="shared" si="0"/>
        <v>5079259.28</v>
      </c>
      <c r="I13" s="23">
        <v>74228087.329999998</v>
      </c>
    </row>
    <row r="14" spans="1:9" x14ac:dyDescent="0.15">
      <c r="A14" s="2">
        <v>42753</v>
      </c>
      <c r="B14" s="6">
        <v>682973.38</v>
      </c>
      <c r="C14" s="6">
        <v>605818.54</v>
      </c>
      <c r="D14" s="7">
        <v>5952547</v>
      </c>
      <c r="E14" s="7">
        <v>6006580</v>
      </c>
      <c r="F14" s="8">
        <v>7432590.9720000001</v>
      </c>
      <c r="G14" s="8">
        <v>7410401.4900000002</v>
      </c>
      <c r="H14" s="11">
        <f t="shared" si="0"/>
        <v>5346728.46</v>
      </c>
      <c r="I14" s="22">
        <v>63852035.030000001</v>
      </c>
    </row>
    <row r="15" spans="1:9" x14ac:dyDescent="0.15">
      <c r="A15" s="2">
        <v>42754</v>
      </c>
      <c r="B15" s="6">
        <v>699478.38</v>
      </c>
      <c r="C15" s="6">
        <v>611927.53</v>
      </c>
      <c r="D15" s="7">
        <v>5992385</v>
      </c>
      <c r="E15" s="7">
        <v>5801626</v>
      </c>
      <c r="F15" s="6">
        <v>5255477.5539999995</v>
      </c>
      <c r="G15" s="6">
        <v>5274707.1540000001</v>
      </c>
      <c r="H15" s="11">
        <f t="shared" si="0"/>
        <v>5380457.4699999997</v>
      </c>
      <c r="I15" s="21">
        <v>61914321.259999998</v>
      </c>
    </row>
    <row r="16" spans="1:9" x14ac:dyDescent="0.15">
      <c r="A16" s="2">
        <v>42755</v>
      </c>
      <c r="B16" s="6">
        <v>706711.29</v>
      </c>
      <c r="C16" s="6">
        <v>620060.14</v>
      </c>
      <c r="D16" s="7">
        <v>6311759</v>
      </c>
      <c r="E16" s="7">
        <v>6145161</v>
      </c>
      <c r="F16" s="6">
        <v>5719020.21</v>
      </c>
      <c r="G16" s="6">
        <v>5712394.7740000002</v>
      </c>
      <c r="H16" s="11">
        <f t="shared" si="0"/>
        <v>5691698.8600000003</v>
      </c>
      <c r="I16" s="20">
        <v>70555965.219999999</v>
      </c>
    </row>
    <row r="17" spans="1:9" x14ac:dyDescent="0.15">
      <c r="A17" s="2">
        <v>42758</v>
      </c>
      <c r="B17" s="6">
        <v>708170.03</v>
      </c>
      <c r="C17" s="6">
        <v>624045.92000000004</v>
      </c>
      <c r="D17" s="7">
        <v>6031038</v>
      </c>
      <c r="E17" s="7">
        <v>5976473</v>
      </c>
      <c r="F17" s="6">
        <v>5210213.41</v>
      </c>
      <c r="G17" s="6">
        <v>5222307.9340000004</v>
      </c>
      <c r="H17" s="11">
        <f t="shared" si="0"/>
        <v>5406992.0800000001</v>
      </c>
      <c r="I17" s="19">
        <v>78102138.390000001</v>
      </c>
    </row>
    <row r="18" spans="1:9" x14ac:dyDescent="0.15">
      <c r="A18" s="2">
        <v>42759</v>
      </c>
      <c r="B18" s="6">
        <v>714166.43</v>
      </c>
      <c r="C18" s="6">
        <v>627026.43000000005</v>
      </c>
      <c r="D18" s="7">
        <v>6135244</v>
      </c>
      <c r="E18" s="7">
        <v>6221882</v>
      </c>
      <c r="F18" s="6">
        <v>5617472.784</v>
      </c>
      <c r="G18" s="6">
        <v>5616519.182</v>
      </c>
      <c r="H18" s="11">
        <f t="shared" si="0"/>
        <v>5508217.5700000003</v>
      </c>
      <c r="I18" s="18">
        <v>111695207.61</v>
      </c>
    </row>
    <row r="19" spans="1:9" x14ac:dyDescent="0.15">
      <c r="A19" s="2">
        <v>42760</v>
      </c>
      <c r="B19" s="6">
        <v>740980.7</v>
      </c>
      <c r="C19" s="6">
        <v>631539.36</v>
      </c>
      <c r="D19" s="7">
        <v>6316684</v>
      </c>
      <c r="E19" s="7">
        <v>6244065</v>
      </c>
      <c r="F19" s="8">
        <v>-2163288.0299999998</v>
      </c>
      <c r="G19" s="8">
        <v>-2156216.4219999998</v>
      </c>
      <c r="H19" s="11">
        <f t="shared" si="0"/>
        <v>5685144.6399999997</v>
      </c>
      <c r="I19" s="17">
        <v>54280272.939999998</v>
      </c>
    </row>
    <row r="20" spans="1:9" x14ac:dyDescent="0.15">
      <c r="A20" s="2">
        <v>42761</v>
      </c>
      <c r="B20" s="8">
        <v>0</v>
      </c>
      <c r="C20" s="8">
        <v>0</v>
      </c>
      <c r="D20" s="9">
        <v>0</v>
      </c>
      <c r="E20" s="9">
        <v>0</v>
      </c>
      <c r="F20" s="8">
        <v>0</v>
      </c>
      <c r="G20" s="8">
        <v>0</v>
      </c>
      <c r="H20" s="12">
        <f t="shared" si="0"/>
        <v>0</v>
      </c>
      <c r="I20">
        <v>0</v>
      </c>
    </row>
    <row r="21" spans="1:9" x14ac:dyDescent="0.15">
      <c r="A21" s="2">
        <v>42769</v>
      </c>
      <c r="B21" s="6">
        <v>761612.08</v>
      </c>
      <c r="C21" s="6">
        <v>637951.64</v>
      </c>
      <c r="D21" s="9">
        <v>0</v>
      </c>
      <c r="E21" s="9">
        <v>0</v>
      </c>
      <c r="F21" s="6">
        <v>5460969.0279999999</v>
      </c>
      <c r="G21" s="6">
        <v>5443256.352</v>
      </c>
      <c r="H21" s="11">
        <f t="shared" si="0"/>
        <v>-637951.64</v>
      </c>
      <c r="I21" s="16">
        <v>74673061.780000001</v>
      </c>
    </row>
    <row r="22" spans="1:9" x14ac:dyDescent="0.15">
      <c r="A22" s="2">
        <v>42772</v>
      </c>
      <c r="B22" s="6">
        <v>764617.49</v>
      </c>
      <c r="C22" s="6">
        <v>641079.73</v>
      </c>
      <c r="D22" s="7">
        <v>6098432</v>
      </c>
      <c r="E22" s="9">
        <v>0</v>
      </c>
      <c r="F22" s="6">
        <v>5289661.5460000001</v>
      </c>
      <c r="G22" s="6">
        <v>5271583.0839999998</v>
      </c>
      <c r="H22" s="11">
        <f t="shared" si="0"/>
        <v>5457352.2699999996</v>
      </c>
      <c r="I22" s="15">
        <v>84047352.700000003</v>
      </c>
    </row>
    <row r="23" spans="1:9" x14ac:dyDescent="0.15">
      <c r="A23" s="2">
        <v>42773</v>
      </c>
      <c r="B23" s="6">
        <v>765193.33</v>
      </c>
      <c r="C23" s="6">
        <v>644986.35</v>
      </c>
      <c r="D23" s="7">
        <v>6185798</v>
      </c>
      <c r="E23" s="7">
        <v>6042844</v>
      </c>
      <c r="F23" s="6">
        <v>5308333.6579999998</v>
      </c>
      <c r="G23" s="6">
        <v>5312808.8080000002</v>
      </c>
      <c r="H23" s="11">
        <f t="shared" si="0"/>
        <v>5540811.6500000004</v>
      </c>
      <c r="I23" s="14">
        <v>86107177.359999999</v>
      </c>
    </row>
    <row r="24" spans="1:9" x14ac:dyDescent="0.15">
      <c r="A24" s="2">
        <v>42774</v>
      </c>
      <c r="B24" s="6">
        <v>765959.28</v>
      </c>
      <c r="C24" s="6">
        <v>647305.28</v>
      </c>
      <c r="D24" s="7">
        <v>6073553</v>
      </c>
      <c r="E24" s="7">
        <v>6077123</v>
      </c>
      <c r="F24" s="6"/>
      <c r="G24" s="6"/>
      <c r="I24" s="13">
        <v>87528704.370000005</v>
      </c>
    </row>
    <row r="25" spans="1:9" x14ac:dyDescent="0.15">
      <c r="A25" s="2">
        <v>42775</v>
      </c>
      <c r="B25" s="6">
        <v>767032.2</v>
      </c>
      <c r="C25" s="6">
        <v>653256.46</v>
      </c>
      <c r="D25" s="7">
        <v>6169192</v>
      </c>
      <c r="E25" s="7">
        <v>6024815</v>
      </c>
      <c r="F25" s="6"/>
      <c r="G25" s="6"/>
      <c r="I25" s="13">
        <v>88419131.659999996</v>
      </c>
    </row>
    <row r="26" spans="1:9" x14ac:dyDescent="0.15">
      <c r="A26" s="36">
        <v>42776</v>
      </c>
      <c r="B26" s="37">
        <v>767899.15000000014</v>
      </c>
      <c r="C26" s="37">
        <v>653883.74000000022</v>
      </c>
      <c r="I26" s="37">
        <v>90094870.409999996</v>
      </c>
    </row>
    <row r="27" spans="1:9" x14ac:dyDescent="0.15">
      <c r="A27" s="36">
        <v>42779</v>
      </c>
      <c r="B27" s="37">
        <v>769555.67000000016</v>
      </c>
      <c r="C27" s="37">
        <v>658328.9700000002</v>
      </c>
      <c r="I27" s="37">
        <v>83627905.520000011</v>
      </c>
    </row>
    <row r="28" spans="1:9" x14ac:dyDescent="0.15">
      <c r="A28" s="36">
        <v>42780</v>
      </c>
      <c r="B28" s="37">
        <v>771017.75000000012</v>
      </c>
      <c r="C28" s="37">
        <v>663501.99000000022</v>
      </c>
      <c r="I28" s="37">
        <v>88899078.060000002</v>
      </c>
    </row>
    <row r="29" spans="1:9" x14ac:dyDescent="0.15">
      <c r="A29" s="36">
        <v>42781</v>
      </c>
      <c r="B29" s="37">
        <v>772364.84000000008</v>
      </c>
      <c r="C29" s="37">
        <v>669933.18000000017</v>
      </c>
      <c r="I29" s="37">
        <v>89039676.24000001</v>
      </c>
    </row>
    <row r="30" spans="1:9" x14ac:dyDescent="0.15">
      <c r="A30" s="36"/>
    </row>
    <row r="31" spans="1:9" x14ac:dyDescent="0.15">
      <c r="A31" s="36"/>
    </row>
    <row r="32" spans="1:9" x14ac:dyDescent="0.15">
      <c r="A32" s="36"/>
    </row>
    <row r="33" spans="1:9" x14ac:dyDescent="0.15">
      <c r="A33" s="36"/>
    </row>
    <row r="38" spans="1:9" x14ac:dyDescent="0.15">
      <c r="A38" s="10" t="s">
        <v>12</v>
      </c>
    </row>
    <row r="39" spans="1:9" x14ac:dyDescent="0.15">
      <c r="B39" s="1" t="s">
        <v>6</v>
      </c>
      <c r="C39" s="1" t="s">
        <v>7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13</v>
      </c>
      <c r="I39" s="1" t="s">
        <v>14</v>
      </c>
    </row>
    <row r="40" spans="1:9" x14ac:dyDescent="0.15">
      <c r="A40" s="2">
        <v>42738</v>
      </c>
      <c r="B40" s="6">
        <f t="shared" ref="B40:G40" si="1">B3-B$2</f>
        <v>3404.5900000000838</v>
      </c>
      <c r="C40" s="6">
        <f t="shared" si="1"/>
        <v>2402.9499999999534</v>
      </c>
      <c r="D40" s="6">
        <f t="shared" si="1"/>
        <v>297603</v>
      </c>
      <c r="E40" s="6">
        <f t="shared" si="1"/>
        <v>174093</v>
      </c>
      <c r="F40" s="6">
        <f t="shared" si="1"/>
        <v>249318.21799999988</v>
      </c>
      <c r="G40" s="6">
        <f t="shared" si="1"/>
        <v>299045.85199999996</v>
      </c>
      <c r="H40" s="5">
        <f>D40-C40</f>
        <v>295200.05000000005</v>
      </c>
    </row>
    <row r="41" spans="1:9" x14ac:dyDescent="0.15">
      <c r="A41" s="2">
        <v>42739</v>
      </c>
      <c r="B41" s="6">
        <f t="shared" ref="B41:B62" si="2">B4-$B$2</f>
        <v>9106.7200000000885</v>
      </c>
      <c r="C41" s="6">
        <f>C4-C$2</f>
        <v>5125.0100000000093</v>
      </c>
      <c r="D41" s="6">
        <f>D4-D$2</f>
        <v>545189</v>
      </c>
      <c r="E41" s="6">
        <f>E4-E$2</f>
        <v>656029</v>
      </c>
      <c r="F41" s="6">
        <f>F4-F$2</f>
        <v>500850.75799999991</v>
      </c>
      <c r="G41" s="6">
        <f>G4-G$2</f>
        <v>571720.83799999999</v>
      </c>
      <c r="H41" s="5">
        <f t="shared" ref="H41:H62" si="3">D41-C41</f>
        <v>540063.99</v>
      </c>
      <c r="I41" s="33">
        <v>90994323.219999999</v>
      </c>
    </row>
    <row r="42" spans="1:9" x14ac:dyDescent="0.15">
      <c r="A42" s="2">
        <v>42740</v>
      </c>
      <c r="B42" s="6">
        <f t="shared" si="2"/>
        <v>12044.650000000023</v>
      </c>
      <c r="C42" s="6">
        <f t="shared" ref="C42:C62" si="4">C5-C$2</f>
        <v>6329.1699999999255</v>
      </c>
      <c r="D42" s="6">
        <f t="shared" ref="D42:G62" si="5">D5-D$2</f>
        <v>662682</v>
      </c>
      <c r="E42" s="6">
        <f t="shared" si="5"/>
        <v>716195</v>
      </c>
      <c r="F42" s="6">
        <f t="shared" si="5"/>
        <v>653205.86799999978</v>
      </c>
      <c r="G42" s="6">
        <f t="shared" si="5"/>
        <v>739970.22400000039</v>
      </c>
      <c r="H42" s="5">
        <f t="shared" si="3"/>
        <v>656352.83000000007</v>
      </c>
      <c r="I42" s="33">
        <v>87667319.819999993</v>
      </c>
    </row>
    <row r="43" spans="1:9" x14ac:dyDescent="0.15">
      <c r="A43" s="2">
        <v>42741</v>
      </c>
      <c r="B43" s="6">
        <f t="shared" si="2"/>
        <v>13386.320000000065</v>
      </c>
      <c r="C43" s="6">
        <f t="shared" si="4"/>
        <v>6838.9399999999441</v>
      </c>
      <c r="D43" s="6">
        <f t="shared" si="5"/>
        <v>564873</v>
      </c>
      <c r="E43" s="6">
        <f t="shared" si="5"/>
        <v>623915</v>
      </c>
      <c r="F43" s="6">
        <f t="shared" si="5"/>
        <v>525108.26599999983</v>
      </c>
      <c r="G43" s="6">
        <f t="shared" si="5"/>
        <v>597900.72600000026</v>
      </c>
      <c r="H43" s="5">
        <f t="shared" si="3"/>
        <v>558034.06000000006</v>
      </c>
      <c r="I43" s="33">
        <v>82531963.170000002</v>
      </c>
    </row>
    <row r="44" spans="1:9" x14ac:dyDescent="0.15">
      <c r="A44" s="2">
        <v>42744</v>
      </c>
      <c r="B44" s="6">
        <f t="shared" si="2"/>
        <v>14794.650000000023</v>
      </c>
      <c r="C44" s="6">
        <f t="shared" si="4"/>
        <v>8076.6300000000047</v>
      </c>
      <c r="D44" s="6">
        <f t="shared" si="5"/>
        <v>734264</v>
      </c>
      <c r="E44" s="6">
        <f t="shared" si="5"/>
        <v>832752</v>
      </c>
      <c r="F44" s="6">
        <f t="shared" si="5"/>
        <v>708417.94600000046</v>
      </c>
      <c r="G44" s="6">
        <f t="shared" si="5"/>
        <v>794940.95600000024</v>
      </c>
      <c r="H44" s="5">
        <f t="shared" si="3"/>
        <v>726187.37</v>
      </c>
      <c r="I44" s="33">
        <v>83070343.939999998</v>
      </c>
    </row>
    <row r="45" spans="1:9" x14ac:dyDescent="0.15">
      <c r="A45" s="2">
        <v>42745</v>
      </c>
      <c r="B45" s="6">
        <f t="shared" si="2"/>
        <v>15339.239999999991</v>
      </c>
      <c r="C45" s="6">
        <f t="shared" si="4"/>
        <v>10809.789999999921</v>
      </c>
      <c r="D45" s="6">
        <f t="shared" si="5"/>
        <v>901031</v>
      </c>
      <c r="E45" s="6">
        <f t="shared" si="5"/>
        <v>988952</v>
      </c>
      <c r="F45" s="6">
        <f t="shared" si="5"/>
        <v>902227.29600000009</v>
      </c>
      <c r="G45" s="6">
        <f t="shared" si="5"/>
        <v>960744.72599999979</v>
      </c>
      <c r="H45" s="5">
        <f t="shared" si="3"/>
        <v>890221.21000000008</v>
      </c>
      <c r="I45" s="33">
        <v>82613973.519999996</v>
      </c>
    </row>
    <row r="46" spans="1:9" x14ac:dyDescent="0.15">
      <c r="A46" s="2">
        <v>42746</v>
      </c>
      <c r="B46" s="6">
        <f t="shared" si="2"/>
        <v>16620.900000000023</v>
      </c>
      <c r="C46" s="6">
        <f t="shared" si="4"/>
        <v>12725.099999999977</v>
      </c>
      <c r="D46" s="6">
        <f t="shared" si="5"/>
        <v>968991</v>
      </c>
      <c r="E46" s="6">
        <f t="shared" si="5"/>
        <v>-4083777</v>
      </c>
      <c r="F46" s="6">
        <f t="shared" si="5"/>
        <v>828005.11199999973</v>
      </c>
      <c r="G46" s="6">
        <f t="shared" si="5"/>
        <v>920524.25999999978</v>
      </c>
      <c r="H46" s="5">
        <f t="shared" si="3"/>
        <v>956265.9</v>
      </c>
      <c r="I46" s="33">
        <v>82714064.219999999</v>
      </c>
    </row>
    <row r="47" spans="1:9" x14ac:dyDescent="0.15">
      <c r="A47" s="2">
        <v>42747</v>
      </c>
      <c r="B47" s="6">
        <f t="shared" si="2"/>
        <v>16620.900000000023</v>
      </c>
      <c r="C47" s="6">
        <f t="shared" si="4"/>
        <v>13195.859999999986</v>
      </c>
      <c r="D47" s="6">
        <f t="shared" si="5"/>
        <v>978512</v>
      </c>
      <c r="E47" s="6">
        <f t="shared" si="5"/>
        <v>1133765</v>
      </c>
      <c r="F47" s="6">
        <f t="shared" si="5"/>
        <v>1301453.8899999997</v>
      </c>
      <c r="G47" s="6">
        <f t="shared" si="5"/>
        <v>1359230.7779999999</v>
      </c>
      <c r="H47" s="5">
        <f t="shared" si="3"/>
        <v>965316.14</v>
      </c>
      <c r="I47" s="33">
        <v>81637149.829999998</v>
      </c>
    </row>
    <row r="48" spans="1:9" x14ac:dyDescent="0.15">
      <c r="A48" s="2">
        <v>42748</v>
      </c>
      <c r="B48" s="6">
        <f t="shared" si="2"/>
        <v>19282.580000000075</v>
      </c>
      <c r="C48" s="6">
        <f t="shared" si="4"/>
        <v>15243.04999999993</v>
      </c>
      <c r="D48" s="6">
        <f t="shared" si="5"/>
        <v>1046581</v>
      </c>
      <c r="E48" s="6">
        <f t="shared" si="5"/>
        <v>1342108</v>
      </c>
      <c r="F48" s="6">
        <f t="shared" si="5"/>
        <v>1226153.6059999997</v>
      </c>
      <c r="G48" s="6">
        <f t="shared" si="5"/>
        <v>1261416.8780000005</v>
      </c>
      <c r="H48" s="5">
        <f t="shared" si="3"/>
        <v>1031337.9500000001</v>
      </c>
      <c r="I48" s="33">
        <v>81232594.590000004</v>
      </c>
    </row>
    <row r="49" spans="1:9" x14ac:dyDescent="0.15">
      <c r="A49" s="2">
        <v>42751</v>
      </c>
      <c r="B49" s="6">
        <f t="shared" si="2"/>
        <v>21370.090000000084</v>
      </c>
      <c r="C49" s="6">
        <f t="shared" si="4"/>
        <v>24578.589999999967</v>
      </c>
      <c r="D49" s="6">
        <f t="shared" si="5"/>
        <v>1655124</v>
      </c>
      <c r="E49" s="6">
        <f t="shared" si="5"/>
        <v>1645143</v>
      </c>
      <c r="F49" s="6">
        <f t="shared" si="5"/>
        <v>1644007.2599999998</v>
      </c>
      <c r="G49" s="6">
        <f t="shared" si="5"/>
        <v>1736375.8339999998</v>
      </c>
      <c r="H49" s="5">
        <f t="shared" si="3"/>
        <v>1630545.4100000001</v>
      </c>
      <c r="I49" s="33">
        <v>82157397.789999992</v>
      </c>
    </row>
    <row r="50" spans="1:9" x14ac:dyDescent="0.15">
      <c r="A50" s="2">
        <v>42752</v>
      </c>
      <c r="B50" s="6">
        <f t="shared" si="2"/>
        <v>23535.090000000084</v>
      </c>
      <c r="C50" s="6">
        <f t="shared" si="4"/>
        <v>28248.929999999935</v>
      </c>
      <c r="D50" s="6">
        <f t="shared" si="5"/>
        <v>1442651</v>
      </c>
      <c r="E50" s="6">
        <f t="shared" si="5"/>
        <v>1493605</v>
      </c>
      <c r="F50" s="6">
        <f t="shared" si="5"/>
        <v>1434220.102</v>
      </c>
      <c r="G50" s="6">
        <f t="shared" si="5"/>
        <v>1470474.682</v>
      </c>
      <c r="H50" s="5">
        <f t="shared" si="3"/>
        <v>1414402.07</v>
      </c>
      <c r="I50" s="33">
        <v>79987319.460000008</v>
      </c>
    </row>
    <row r="51" spans="1:9" x14ac:dyDescent="0.15">
      <c r="A51" s="2">
        <v>42753</v>
      </c>
      <c r="B51" s="6">
        <f t="shared" si="2"/>
        <v>30972.170000000042</v>
      </c>
      <c r="C51" s="6">
        <f t="shared" si="4"/>
        <v>37068.75</v>
      </c>
      <c r="D51" s="6">
        <f t="shared" si="5"/>
        <v>1718940</v>
      </c>
      <c r="E51" s="6">
        <f t="shared" si="5"/>
        <v>1854843</v>
      </c>
      <c r="F51" s="6">
        <f t="shared" si="5"/>
        <v>3767733.7620000001</v>
      </c>
      <c r="G51" s="6">
        <f t="shared" si="5"/>
        <v>3827414.2800000003</v>
      </c>
      <c r="H51" s="5">
        <f t="shared" si="3"/>
        <v>1681871.25</v>
      </c>
      <c r="I51" s="33">
        <v>74228087.329999998</v>
      </c>
    </row>
    <row r="52" spans="1:9" x14ac:dyDescent="0.15">
      <c r="A52" s="2">
        <v>42754</v>
      </c>
      <c r="B52" s="6">
        <f t="shared" si="2"/>
        <v>47477.170000000042</v>
      </c>
      <c r="C52" s="6">
        <f t="shared" si="4"/>
        <v>43177.739999999991</v>
      </c>
      <c r="D52" s="6">
        <f t="shared" si="5"/>
        <v>1758778</v>
      </c>
      <c r="E52" s="6">
        <f t="shared" si="5"/>
        <v>1649889</v>
      </c>
      <c r="F52" s="6">
        <f t="shared" si="5"/>
        <v>1590620.3439999996</v>
      </c>
      <c r="G52" s="6">
        <f t="shared" si="5"/>
        <v>1691719.9440000001</v>
      </c>
      <c r="H52" s="5">
        <f t="shared" si="3"/>
        <v>1715600.26</v>
      </c>
      <c r="I52" s="33">
        <v>63852035.030000001</v>
      </c>
    </row>
    <row r="53" spans="1:9" x14ac:dyDescent="0.15">
      <c r="A53" s="2">
        <v>42755</v>
      </c>
      <c r="B53" s="6">
        <f t="shared" si="2"/>
        <v>54710.080000000075</v>
      </c>
      <c r="C53" s="6">
        <f t="shared" si="4"/>
        <v>51310.349999999977</v>
      </c>
      <c r="D53" s="6">
        <f t="shared" si="5"/>
        <v>2078152</v>
      </c>
      <c r="E53" s="6">
        <f t="shared" si="5"/>
        <v>1993424</v>
      </c>
      <c r="F53" s="6">
        <f t="shared" si="5"/>
        <v>2054163</v>
      </c>
      <c r="G53" s="6">
        <f t="shared" si="5"/>
        <v>2129407.5640000002</v>
      </c>
      <c r="H53" s="5">
        <f t="shared" si="3"/>
        <v>2026841.65</v>
      </c>
      <c r="I53" s="33">
        <v>61914321.259999998</v>
      </c>
    </row>
    <row r="54" spans="1:9" x14ac:dyDescent="0.15">
      <c r="A54" s="2">
        <v>42758</v>
      </c>
      <c r="B54" s="6">
        <f t="shared" si="2"/>
        <v>56168.820000000065</v>
      </c>
      <c r="C54" s="6">
        <f t="shared" si="4"/>
        <v>55296.130000000005</v>
      </c>
      <c r="D54" s="6">
        <f t="shared" si="5"/>
        <v>1797431</v>
      </c>
      <c r="E54" s="6">
        <f t="shared" si="5"/>
        <v>1824736</v>
      </c>
      <c r="F54" s="6">
        <f t="shared" si="5"/>
        <v>1545356.2000000002</v>
      </c>
      <c r="G54" s="6">
        <f t="shared" si="5"/>
        <v>1639320.7240000004</v>
      </c>
      <c r="H54" s="5">
        <f t="shared" si="3"/>
        <v>1742134.87</v>
      </c>
      <c r="I54" s="33">
        <v>70555965.219999999</v>
      </c>
    </row>
    <row r="55" spans="1:9" x14ac:dyDescent="0.15">
      <c r="A55" s="2">
        <v>42759</v>
      </c>
      <c r="B55" s="6">
        <f t="shared" si="2"/>
        <v>62165.220000000088</v>
      </c>
      <c r="C55" s="6">
        <f t="shared" si="4"/>
        <v>58276.640000000014</v>
      </c>
      <c r="D55" s="6">
        <f t="shared" si="5"/>
        <v>1901637</v>
      </c>
      <c r="E55" s="6">
        <f t="shared" si="5"/>
        <v>2070145</v>
      </c>
      <c r="F55" s="6">
        <f t="shared" si="5"/>
        <v>1952615.574</v>
      </c>
      <c r="G55" s="6">
        <f t="shared" si="5"/>
        <v>2033531.9720000001</v>
      </c>
      <c r="H55" s="5">
        <f t="shared" si="3"/>
        <v>1843360.3599999999</v>
      </c>
      <c r="I55" s="33">
        <v>78102138.390000001</v>
      </c>
    </row>
    <row r="56" spans="1:9" x14ac:dyDescent="0.15">
      <c r="A56" s="2">
        <v>42760</v>
      </c>
      <c r="B56" s="6">
        <f t="shared" si="2"/>
        <v>88979.489999999991</v>
      </c>
      <c r="C56" s="6">
        <f t="shared" si="4"/>
        <v>62789.569999999949</v>
      </c>
      <c r="D56" s="6">
        <f t="shared" si="5"/>
        <v>2083077</v>
      </c>
      <c r="E56" s="6">
        <f t="shared" si="5"/>
        <v>2092328</v>
      </c>
      <c r="F56" s="6">
        <f t="shared" si="5"/>
        <v>-5828145.2400000002</v>
      </c>
      <c r="G56" s="6">
        <f t="shared" si="5"/>
        <v>-5739203.6319999993</v>
      </c>
      <c r="H56" s="5">
        <f t="shared" si="3"/>
        <v>2020287.4300000002</v>
      </c>
      <c r="I56" s="33">
        <v>111695207.61</v>
      </c>
    </row>
    <row r="57" spans="1:9" x14ac:dyDescent="0.15">
      <c r="A57" s="2">
        <v>42761</v>
      </c>
      <c r="B57" s="6">
        <f t="shared" si="2"/>
        <v>-652001.21</v>
      </c>
      <c r="C57" s="6">
        <f t="shared" si="4"/>
        <v>-568749.79</v>
      </c>
      <c r="D57" s="6">
        <f t="shared" si="5"/>
        <v>-4233607</v>
      </c>
      <c r="E57" s="6">
        <f t="shared" si="5"/>
        <v>-4151737</v>
      </c>
      <c r="F57" s="6">
        <f t="shared" si="5"/>
        <v>-3664857.21</v>
      </c>
      <c r="G57" s="6">
        <f t="shared" si="5"/>
        <v>-3582987.21</v>
      </c>
      <c r="H57" s="5">
        <f t="shared" si="3"/>
        <v>-3664857.21</v>
      </c>
      <c r="I57" s="33">
        <v>54280272.939999998</v>
      </c>
    </row>
    <row r="58" spans="1:9" x14ac:dyDescent="0.15">
      <c r="A58" s="2">
        <v>42769</v>
      </c>
      <c r="B58" s="6">
        <f t="shared" si="2"/>
        <v>109610.87</v>
      </c>
      <c r="C58" s="6">
        <f t="shared" si="4"/>
        <v>69201.849999999977</v>
      </c>
      <c r="D58" s="6">
        <f t="shared" si="5"/>
        <v>-4233607</v>
      </c>
      <c r="E58" s="6">
        <f t="shared" si="5"/>
        <v>-4151737</v>
      </c>
      <c r="F58" s="6">
        <f t="shared" si="5"/>
        <v>1796111.818</v>
      </c>
      <c r="G58" s="6">
        <f t="shared" si="5"/>
        <v>1860269.142</v>
      </c>
      <c r="H58" s="5">
        <f t="shared" si="3"/>
        <v>-4302808.8499999996</v>
      </c>
      <c r="I58">
        <v>0</v>
      </c>
    </row>
    <row r="59" spans="1:9" x14ac:dyDescent="0.15">
      <c r="A59" s="2">
        <v>42772</v>
      </c>
      <c r="B59" s="6">
        <f t="shared" si="2"/>
        <v>112616.28000000003</v>
      </c>
      <c r="C59" s="6">
        <f t="shared" si="4"/>
        <v>72329.939999999944</v>
      </c>
      <c r="D59" s="6">
        <f t="shared" si="5"/>
        <v>1864825</v>
      </c>
      <c r="E59" s="6">
        <f t="shared" si="5"/>
        <v>-4151737</v>
      </c>
      <c r="F59" s="6">
        <f t="shared" si="5"/>
        <v>1624804.3360000001</v>
      </c>
      <c r="G59" s="6">
        <f t="shared" si="5"/>
        <v>1688595.8739999998</v>
      </c>
      <c r="H59" s="5">
        <f t="shared" si="3"/>
        <v>1792495.06</v>
      </c>
      <c r="I59" s="33">
        <v>74673061.780000001</v>
      </c>
    </row>
    <row r="60" spans="1:9" x14ac:dyDescent="0.15">
      <c r="A60" s="2">
        <v>42773</v>
      </c>
      <c r="B60" s="6">
        <f t="shared" si="2"/>
        <v>113192.12</v>
      </c>
      <c r="C60" s="6">
        <f t="shared" si="4"/>
        <v>76236.559999999939</v>
      </c>
      <c r="D60" s="6">
        <f t="shared" si="5"/>
        <v>1952191</v>
      </c>
      <c r="E60" s="6">
        <f t="shared" si="5"/>
        <v>1891107</v>
      </c>
      <c r="F60" s="6">
        <f t="shared" si="5"/>
        <v>1643476.4479999999</v>
      </c>
      <c r="G60" s="6">
        <f t="shared" si="5"/>
        <v>1729821.5980000002</v>
      </c>
      <c r="H60" s="5">
        <f t="shared" si="3"/>
        <v>1875954.44</v>
      </c>
      <c r="I60" s="33">
        <v>84047352.700000003</v>
      </c>
    </row>
    <row r="61" spans="1:9" x14ac:dyDescent="0.15">
      <c r="A61" s="2">
        <v>42774</v>
      </c>
      <c r="B61" s="6">
        <f t="shared" si="2"/>
        <v>113958.07000000007</v>
      </c>
      <c r="C61" s="6">
        <f t="shared" si="4"/>
        <v>78555.489999999991</v>
      </c>
      <c r="D61" s="6">
        <f t="shared" si="5"/>
        <v>1839946</v>
      </c>
      <c r="E61" s="6">
        <f t="shared" si="5"/>
        <v>1925386</v>
      </c>
      <c r="F61" s="6">
        <f t="shared" si="5"/>
        <v>-3664857.21</v>
      </c>
      <c r="G61" s="6">
        <f t="shared" si="5"/>
        <v>-3582987.21</v>
      </c>
      <c r="H61" s="5">
        <f t="shared" si="3"/>
        <v>1761390.51</v>
      </c>
      <c r="I61" s="33">
        <v>86107177.359999999</v>
      </c>
    </row>
    <row r="62" spans="1:9" x14ac:dyDescent="0.15">
      <c r="A62" s="2">
        <v>42775</v>
      </c>
      <c r="B62" s="6">
        <f t="shared" si="2"/>
        <v>115030.98999999999</v>
      </c>
      <c r="C62" s="6">
        <f t="shared" si="4"/>
        <v>84506.669999999925</v>
      </c>
      <c r="D62" s="6">
        <f t="shared" si="5"/>
        <v>1935585</v>
      </c>
      <c r="E62" s="6">
        <f t="shared" si="5"/>
        <v>1873078</v>
      </c>
      <c r="F62" s="6">
        <f t="shared" si="5"/>
        <v>-3664857.21</v>
      </c>
      <c r="G62" s="6">
        <f t="shared" si="5"/>
        <v>-3582987.21</v>
      </c>
      <c r="H62" s="5">
        <f t="shared" si="3"/>
        <v>1851078.33</v>
      </c>
      <c r="I62" s="33">
        <v>87528704.370000005</v>
      </c>
    </row>
    <row r="63" spans="1:9" x14ac:dyDescent="0.15">
      <c r="A63" s="36">
        <v>42776</v>
      </c>
      <c r="B63" s="37">
        <v>767899.15000000014</v>
      </c>
      <c r="C63" s="37">
        <v>653883.74000000022</v>
      </c>
      <c r="I63" s="37">
        <v>90094870.409999996</v>
      </c>
    </row>
    <row r="64" spans="1:9" x14ac:dyDescent="0.15">
      <c r="A64" s="36">
        <v>42779</v>
      </c>
      <c r="B64" s="37">
        <v>769555.67000000016</v>
      </c>
      <c r="C64" s="37">
        <v>658328.9700000002</v>
      </c>
      <c r="I64" s="37">
        <v>83627905.520000011</v>
      </c>
    </row>
    <row r="65" spans="1:9" x14ac:dyDescent="0.15">
      <c r="A65" s="36">
        <v>42780</v>
      </c>
      <c r="B65" s="37">
        <v>771017.75000000012</v>
      </c>
      <c r="C65" s="37">
        <v>663501.99000000022</v>
      </c>
      <c r="I65" s="37">
        <v>88899078.060000002</v>
      </c>
    </row>
    <row r="66" spans="1:9" x14ac:dyDescent="0.15">
      <c r="A66" s="36">
        <v>42781</v>
      </c>
      <c r="B66" s="37">
        <v>772364.84000000008</v>
      </c>
      <c r="C66" s="37">
        <v>669933.18000000017</v>
      </c>
      <c r="I66" s="37">
        <v>89039676.24000001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tabSelected="1" workbookViewId="0">
      <pane xSplit="1" ySplit="1" topLeftCell="B317" activePane="bottomRight" state="frozen"/>
      <selection pane="topRight" activeCell="B1" sqref="B1"/>
      <selection pane="bottomLeft" activeCell="A2" sqref="A2"/>
      <selection pane="bottomRight" activeCell="E308" sqref="E308:E312"/>
    </sheetView>
  </sheetViews>
  <sheetFormatPr defaultRowHeight="13.5" x14ac:dyDescent="0.15"/>
  <cols>
    <col min="1" max="1" width="12.5" customWidth="1"/>
    <col min="2" max="2" width="16.625" customWidth="1"/>
    <col min="3" max="3" width="15.625" customWidth="1"/>
    <col min="4" max="4" width="14.875" customWidth="1"/>
    <col min="5" max="5" width="13.875" customWidth="1"/>
    <col min="6" max="6" width="15.875" customWidth="1"/>
    <col min="7" max="7" width="16.625" customWidth="1"/>
    <col min="8" max="8" width="15.75" customWidth="1"/>
    <col min="9" max="9" width="15.375" customWidth="1"/>
    <col min="10" max="10" width="13.875" customWidth="1"/>
    <col min="11" max="11" width="9.5" bestFit="1" customWidth="1"/>
    <col min="12" max="12" width="18.375" bestFit="1" customWidth="1"/>
    <col min="13" max="13" width="16.875" customWidth="1"/>
  </cols>
  <sheetData>
    <row r="1" spans="1:8" x14ac:dyDescent="0.15">
      <c r="A1" s="34"/>
      <c r="B1" s="35" t="s">
        <v>6</v>
      </c>
      <c r="C1" s="35" t="s">
        <v>7</v>
      </c>
      <c r="D1" s="35" t="s">
        <v>8</v>
      </c>
      <c r="E1" s="35" t="s">
        <v>13</v>
      </c>
      <c r="F1" s="35" t="s">
        <v>14</v>
      </c>
      <c r="G1" s="35" t="s">
        <v>25</v>
      </c>
      <c r="H1" s="35" t="s">
        <v>24</v>
      </c>
    </row>
    <row r="2" spans="1:8" x14ac:dyDescent="0.15">
      <c r="A2" s="36">
        <v>42734</v>
      </c>
      <c r="B2" s="37">
        <v>652001.21</v>
      </c>
      <c r="C2" s="37">
        <v>568749.79</v>
      </c>
      <c r="D2" s="38">
        <v>4233607</v>
      </c>
      <c r="E2" s="39">
        <f t="shared" ref="E2:E19" si="0">D2-C2</f>
        <v>3664857.21</v>
      </c>
      <c r="F2" s="43"/>
      <c r="G2" s="39">
        <v>3561150.16</v>
      </c>
      <c r="H2" s="39">
        <v>3538075.3480000002</v>
      </c>
    </row>
    <row r="3" spans="1:8" x14ac:dyDescent="0.15">
      <c r="A3" s="36">
        <v>42738</v>
      </c>
      <c r="B3" s="37">
        <v>655405.80000000005</v>
      </c>
      <c r="C3" s="37">
        <v>571152.74</v>
      </c>
      <c r="D3" s="38">
        <v>4531210</v>
      </c>
      <c r="E3" s="39">
        <f t="shared" si="0"/>
        <v>3960057.26</v>
      </c>
      <c r="F3" s="44">
        <v>90994323.219999999</v>
      </c>
      <c r="G3" s="39">
        <v>3914175.4279999998</v>
      </c>
      <c r="H3" s="39">
        <v>3882033.0619999999</v>
      </c>
    </row>
    <row r="4" spans="1:8" x14ac:dyDescent="0.15">
      <c r="A4" s="36">
        <v>42739</v>
      </c>
      <c r="B4" s="37">
        <v>661107.93000000005</v>
      </c>
      <c r="C4" s="37">
        <v>573874.80000000005</v>
      </c>
      <c r="D4" s="38">
        <v>4778796</v>
      </c>
      <c r="E4" s="39">
        <f t="shared" si="0"/>
        <v>4204921.2</v>
      </c>
      <c r="F4" s="44">
        <v>87667319.819999993</v>
      </c>
      <c r="G4" s="39">
        <v>4165707.9679999999</v>
      </c>
      <c r="H4" s="39">
        <v>4154708.048</v>
      </c>
    </row>
    <row r="5" spans="1:8" x14ac:dyDescent="0.15">
      <c r="A5" s="36">
        <v>42740</v>
      </c>
      <c r="B5" s="37">
        <v>664045.86</v>
      </c>
      <c r="C5" s="37">
        <v>575078.96</v>
      </c>
      <c r="D5" s="38">
        <v>4896289</v>
      </c>
      <c r="E5" s="39">
        <f t="shared" si="0"/>
        <v>4321210.04</v>
      </c>
      <c r="F5" s="44">
        <v>82531963.170000002</v>
      </c>
      <c r="G5" s="39">
        <v>4318063.0779999997</v>
      </c>
      <c r="H5" s="39">
        <v>4322957.4340000004</v>
      </c>
    </row>
    <row r="6" spans="1:8" x14ac:dyDescent="0.15">
      <c r="A6" s="36">
        <v>42741</v>
      </c>
      <c r="B6" s="37">
        <v>665387.53</v>
      </c>
      <c r="C6" s="37">
        <v>575588.73</v>
      </c>
      <c r="D6" s="38">
        <v>4798480</v>
      </c>
      <c r="E6" s="39">
        <f t="shared" si="0"/>
        <v>4222891.2699999996</v>
      </c>
      <c r="F6" s="44">
        <v>83070343.939999998</v>
      </c>
      <c r="G6" s="39">
        <v>4189965.4759999998</v>
      </c>
      <c r="H6" s="39">
        <v>4180887.9360000002</v>
      </c>
    </row>
    <row r="7" spans="1:8" x14ac:dyDescent="0.15">
      <c r="A7" s="36">
        <v>42744</v>
      </c>
      <c r="B7" s="37">
        <v>666795.86</v>
      </c>
      <c r="C7" s="37">
        <v>576826.42000000004</v>
      </c>
      <c r="D7" s="38">
        <v>4967871</v>
      </c>
      <c r="E7" s="39">
        <f t="shared" si="0"/>
        <v>4391044.58</v>
      </c>
      <c r="F7" s="44">
        <v>82613973.519999996</v>
      </c>
      <c r="G7" s="39">
        <v>4373275.1560000004</v>
      </c>
      <c r="H7" s="39">
        <v>4377928.1660000002</v>
      </c>
    </row>
    <row r="8" spans="1:8" x14ac:dyDescent="0.15">
      <c r="A8" s="36">
        <v>42745</v>
      </c>
      <c r="B8" s="37">
        <v>667340.44999999995</v>
      </c>
      <c r="C8" s="37">
        <v>579559.57999999996</v>
      </c>
      <c r="D8" s="38">
        <v>5134638</v>
      </c>
      <c r="E8" s="39">
        <f t="shared" si="0"/>
        <v>4555078.42</v>
      </c>
      <c r="F8" s="44">
        <v>82714064.219999999</v>
      </c>
      <c r="G8" s="39">
        <v>4567084.5060000001</v>
      </c>
      <c r="H8" s="39">
        <v>4543731.9359999998</v>
      </c>
    </row>
    <row r="9" spans="1:8" x14ac:dyDescent="0.15">
      <c r="A9" s="36">
        <v>42746</v>
      </c>
      <c r="B9" s="37">
        <v>668622.11</v>
      </c>
      <c r="C9" s="37">
        <v>581474.89</v>
      </c>
      <c r="D9" s="38">
        <v>5202598</v>
      </c>
      <c r="E9" s="39">
        <f t="shared" si="0"/>
        <v>4621123.1100000003</v>
      </c>
      <c r="F9" s="44">
        <v>81637149.829999998</v>
      </c>
      <c r="G9" s="39">
        <v>4492862.3219999997</v>
      </c>
      <c r="H9" s="39">
        <v>4503511.47</v>
      </c>
    </row>
    <row r="10" spans="1:8" x14ac:dyDescent="0.15">
      <c r="A10" s="36">
        <v>42747</v>
      </c>
      <c r="B10" s="37">
        <v>668622.11</v>
      </c>
      <c r="C10" s="37">
        <v>581945.65</v>
      </c>
      <c r="D10" s="38">
        <v>5212119</v>
      </c>
      <c r="E10" s="39">
        <f t="shared" si="0"/>
        <v>4630173.3499999996</v>
      </c>
      <c r="F10" s="44">
        <v>81232594.590000004</v>
      </c>
      <c r="G10" s="39">
        <v>4966311.0999999996</v>
      </c>
      <c r="H10" s="39">
        <v>4942217.9879999999</v>
      </c>
    </row>
    <row r="11" spans="1:8" x14ac:dyDescent="0.15">
      <c r="A11" s="36">
        <v>42748</v>
      </c>
      <c r="B11" s="37">
        <v>671283.79</v>
      </c>
      <c r="C11" s="37">
        <v>583992.84</v>
      </c>
      <c r="D11" s="38">
        <v>5280188</v>
      </c>
      <c r="E11" s="39">
        <f t="shared" si="0"/>
        <v>4696195.16</v>
      </c>
      <c r="F11" s="44">
        <v>82157397.789999992</v>
      </c>
      <c r="G11" s="39">
        <v>4891010.8159999996</v>
      </c>
      <c r="H11" s="39">
        <v>4844404.0880000005</v>
      </c>
    </row>
    <row r="12" spans="1:8" x14ac:dyDescent="0.15">
      <c r="A12" s="36">
        <v>42751</v>
      </c>
      <c r="B12" s="37">
        <v>673371.3</v>
      </c>
      <c r="C12" s="37">
        <v>593328.38</v>
      </c>
      <c r="D12" s="38">
        <v>5888731</v>
      </c>
      <c r="E12" s="39">
        <f t="shared" si="0"/>
        <v>5295402.62</v>
      </c>
      <c r="F12" s="44">
        <v>79987319.460000008</v>
      </c>
      <c r="G12" s="39">
        <v>5308864.47</v>
      </c>
      <c r="H12" s="39">
        <v>5319363.0439999998</v>
      </c>
    </row>
    <row r="13" spans="1:8" x14ac:dyDescent="0.15">
      <c r="A13" s="36">
        <v>42752</v>
      </c>
      <c r="B13" s="37">
        <v>675536.3</v>
      </c>
      <c r="C13" s="37">
        <v>596998.72</v>
      </c>
      <c r="D13" s="38">
        <v>5676258</v>
      </c>
      <c r="E13" s="39">
        <f t="shared" si="0"/>
        <v>5079259.28</v>
      </c>
      <c r="F13" s="44">
        <v>74228087.329999998</v>
      </c>
      <c r="G13" s="39">
        <v>5099077.3119999999</v>
      </c>
      <c r="H13" s="39">
        <v>5053461.892</v>
      </c>
    </row>
    <row r="14" spans="1:8" x14ac:dyDescent="0.15">
      <c r="A14" s="36">
        <v>42753</v>
      </c>
      <c r="B14" s="37">
        <v>682973.38</v>
      </c>
      <c r="C14" s="37">
        <v>605818.54</v>
      </c>
      <c r="D14" s="38">
        <v>5952547</v>
      </c>
      <c r="E14" s="39">
        <f t="shared" si="0"/>
        <v>5346728.46</v>
      </c>
      <c r="F14" s="44">
        <v>63852035.030000001</v>
      </c>
      <c r="G14" s="42">
        <v>5177277.4330000002</v>
      </c>
      <c r="H14" s="42">
        <v>5164084.523</v>
      </c>
    </row>
    <row r="15" spans="1:8" x14ac:dyDescent="0.15">
      <c r="A15" s="36">
        <v>42754</v>
      </c>
      <c r="B15" s="37">
        <v>699478.38</v>
      </c>
      <c r="C15" s="37">
        <v>611927.53</v>
      </c>
      <c r="D15" s="38">
        <v>5992385</v>
      </c>
      <c r="E15" s="39">
        <f t="shared" si="0"/>
        <v>5380457.4699999997</v>
      </c>
      <c r="F15" s="44">
        <v>61914321.259999998</v>
      </c>
      <c r="G15" s="39">
        <v>5255477.5539999995</v>
      </c>
      <c r="H15" s="39">
        <v>5274707.1540000001</v>
      </c>
    </row>
    <row r="16" spans="1:8" x14ac:dyDescent="0.15">
      <c r="A16" s="36">
        <v>42755</v>
      </c>
      <c r="B16" s="37">
        <v>706711.29</v>
      </c>
      <c r="C16" s="37">
        <v>620060.14</v>
      </c>
      <c r="D16" s="38">
        <v>6311759</v>
      </c>
      <c r="E16" s="39">
        <f t="shared" si="0"/>
        <v>5691698.8600000003</v>
      </c>
      <c r="F16" s="44">
        <v>70555965.219999999</v>
      </c>
      <c r="G16" s="39">
        <v>5719020.21</v>
      </c>
      <c r="H16" s="39">
        <v>5712394.7740000002</v>
      </c>
    </row>
    <row r="17" spans="1:8" x14ac:dyDescent="0.15">
      <c r="A17" s="36">
        <v>42758</v>
      </c>
      <c r="B17" s="37">
        <v>708170.03</v>
      </c>
      <c r="C17" s="37">
        <v>624045.92000000004</v>
      </c>
      <c r="D17" s="38">
        <v>6031038</v>
      </c>
      <c r="E17" s="39">
        <f t="shared" si="0"/>
        <v>5406992.0800000001</v>
      </c>
      <c r="F17" s="44">
        <v>78102138.390000001</v>
      </c>
      <c r="G17" s="39">
        <v>5210213.41</v>
      </c>
      <c r="H17" s="39">
        <v>5222307.9340000004</v>
      </c>
    </row>
    <row r="18" spans="1:8" x14ac:dyDescent="0.15">
      <c r="A18" s="36">
        <v>42759</v>
      </c>
      <c r="B18" s="37">
        <v>714166.43</v>
      </c>
      <c r="C18" s="37">
        <v>627026.43000000005</v>
      </c>
      <c r="D18" s="38">
        <v>6135244</v>
      </c>
      <c r="E18" s="39">
        <f t="shared" si="0"/>
        <v>5508217.5700000003</v>
      </c>
      <c r="F18" s="44">
        <v>111695207.61</v>
      </c>
      <c r="G18" s="39">
        <v>5617472.784</v>
      </c>
      <c r="H18" s="39">
        <v>5616519.182</v>
      </c>
    </row>
    <row r="19" spans="1:8" x14ac:dyDescent="0.15">
      <c r="A19" s="36">
        <v>42760</v>
      </c>
      <c r="B19" s="37">
        <v>740980.7</v>
      </c>
      <c r="C19" s="37">
        <v>631539.36</v>
      </c>
      <c r="D19" s="38">
        <v>6316684</v>
      </c>
      <c r="E19" s="39">
        <f t="shared" si="0"/>
        <v>5685144.6399999997</v>
      </c>
      <c r="F19" s="44">
        <v>54280272.939999998</v>
      </c>
      <c r="G19" s="42">
        <v>5565304.8653333336</v>
      </c>
      <c r="H19" s="42">
        <v>5558764.9053333336</v>
      </c>
    </row>
    <row r="20" spans="1:8" x14ac:dyDescent="0.15">
      <c r="A20" s="36">
        <v>42761</v>
      </c>
      <c r="B20" s="37">
        <v>752528.20000000019</v>
      </c>
      <c r="C20" s="40">
        <v>634745.5</v>
      </c>
      <c r="D20" s="41">
        <v>6243933.333333333</v>
      </c>
      <c r="E20" s="42">
        <v>5609213.8499999996</v>
      </c>
      <c r="F20" s="40">
        <v>64476667.359999999</v>
      </c>
      <c r="G20" s="42">
        <v>5513136.9466666672</v>
      </c>
      <c r="H20" s="42">
        <v>5501010.6286666673</v>
      </c>
    </row>
    <row r="21" spans="1:8" x14ac:dyDescent="0.15">
      <c r="A21" s="36">
        <v>42769</v>
      </c>
      <c r="B21" s="37">
        <v>761612.08</v>
      </c>
      <c r="C21" s="37">
        <v>637951.64</v>
      </c>
      <c r="D21" s="41">
        <v>6171182.666666666</v>
      </c>
      <c r="E21" s="42">
        <v>5533283.0599999996</v>
      </c>
      <c r="F21" s="44">
        <v>74673061.780000001</v>
      </c>
      <c r="G21" s="39">
        <v>5460969.0279999999</v>
      </c>
      <c r="H21" s="39">
        <v>5443256.352</v>
      </c>
    </row>
    <row r="22" spans="1:8" x14ac:dyDescent="0.15">
      <c r="A22" s="36">
        <v>42772</v>
      </c>
      <c r="B22" s="37">
        <v>764617.49</v>
      </c>
      <c r="C22" s="37">
        <v>641079.73</v>
      </c>
      <c r="D22" s="38">
        <v>6098432</v>
      </c>
      <c r="E22" s="39">
        <f>D22-C22</f>
        <v>5457352.2699999996</v>
      </c>
      <c r="F22" s="44">
        <v>84047352.700000003</v>
      </c>
      <c r="G22" s="39">
        <v>5289661.5460000001</v>
      </c>
      <c r="H22" s="39">
        <v>5271583.0839999998</v>
      </c>
    </row>
    <row r="23" spans="1:8" x14ac:dyDescent="0.15">
      <c r="A23" s="36">
        <v>42773</v>
      </c>
      <c r="B23" s="37">
        <v>765193.33</v>
      </c>
      <c r="C23" s="37">
        <v>644986.35</v>
      </c>
      <c r="D23" s="38">
        <v>6185798</v>
      </c>
      <c r="E23" s="39">
        <f>D23-C23</f>
        <v>5540811.6500000004</v>
      </c>
      <c r="F23" s="44">
        <v>86107177.359999999</v>
      </c>
      <c r="G23" s="39">
        <v>5308333.6579999998</v>
      </c>
      <c r="H23" s="39">
        <v>5312808.8080000002</v>
      </c>
    </row>
    <row r="24" spans="1:8" x14ac:dyDescent="0.15">
      <c r="A24" s="36">
        <v>42774</v>
      </c>
      <c r="B24" s="37">
        <v>765959.28</v>
      </c>
      <c r="C24" s="37">
        <v>647305.28</v>
      </c>
      <c r="D24" s="38">
        <v>6073553</v>
      </c>
      <c r="E24" s="39">
        <f t="shared" ref="E24:E87" si="1">D24-C24</f>
        <v>5426247.7199999997</v>
      </c>
      <c r="F24" s="44">
        <v>87528704.370000005</v>
      </c>
      <c r="G24" s="39">
        <v>5159203.97</v>
      </c>
      <c r="H24" s="39">
        <v>5162997.3779999996</v>
      </c>
    </row>
    <row r="25" spans="1:8" x14ac:dyDescent="0.15">
      <c r="A25" s="36">
        <v>42775</v>
      </c>
      <c r="B25" s="37">
        <v>767032.2</v>
      </c>
      <c r="C25" s="37">
        <v>653256.46</v>
      </c>
      <c r="D25" s="38">
        <v>6169192</v>
      </c>
      <c r="E25" s="39">
        <f t="shared" si="1"/>
        <v>5515935.54</v>
      </c>
      <c r="F25" s="44">
        <v>88419131.659999996</v>
      </c>
      <c r="G25" s="39">
        <v>5391849.1799999997</v>
      </c>
      <c r="H25" s="39">
        <v>5379793.9939999999</v>
      </c>
    </row>
    <row r="26" spans="1:8" x14ac:dyDescent="0.15">
      <c r="A26" s="36">
        <v>42776</v>
      </c>
      <c r="B26" s="37">
        <v>767899.15000000014</v>
      </c>
      <c r="C26" s="37">
        <v>653883.74000000022</v>
      </c>
      <c r="D26" s="38">
        <v>6221149</v>
      </c>
      <c r="E26" s="39">
        <f t="shared" si="1"/>
        <v>5567265.2599999998</v>
      </c>
      <c r="F26" s="37">
        <v>90094870.409999996</v>
      </c>
      <c r="G26" s="39">
        <v>5554980.0120000001</v>
      </c>
      <c r="H26" s="39">
        <v>5568265.9560000002</v>
      </c>
    </row>
    <row r="27" spans="1:8" x14ac:dyDescent="0.15">
      <c r="A27" s="36">
        <v>42779</v>
      </c>
      <c r="B27" s="37">
        <v>769555.67000000016</v>
      </c>
      <c r="C27" s="37">
        <v>658328.9700000002</v>
      </c>
      <c r="D27" s="38">
        <v>6388723</v>
      </c>
      <c r="E27" s="39">
        <f t="shared" si="1"/>
        <v>5730394.0299999993</v>
      </c>
      <c r="F27" s="37">
        <v>83627905.520000011</v>
      </c>
      <c r="G27" s="39">
        <v>5423183.8540000003</v>
      </c>
      <c r="H27" s="39">
        <v>5455636.3799999999</v>
      </c>
    </row>
    <row r="28" spans="1:8" x14ac:dyDescent="0.15">
      <c r="A28" s="36">
        <v>42780</v>
      </c>
      <c r="B28" s="37">
        <v>771017.75000000012</v>
      </c>
      <c r="C28" s="37">
        <v>663501.99000000022</v>
      </c>
      <c r="D28" s="38">
        <v>6410164</v>
      </c>
      <c r="E28" s="39">
        <f t="shared" si="1"/>
        <v>5746662.0099999998</v>
      </c>
      <c r="F28" s="37">
        <v>88899078.060000002</v>
      </c>
      <c r="G28" s="39">
        <v>5675104.1459999997</v>
      </c>
      <c r="H28" s="39">
        <v>5656732.5360000003</v>
      </c>
    </row>
    <row r="29" spans="1:8" x14ac:dyDescent="0.15">
      <c r="A29" s="36">
        <v>42781</v>
      </c>
      <c r="B29" s="37">
        <v>772364.84000000008</v>
      </c>
      <c r="C29" s="37">
        <v>669933.18000000017</v>
      </c>
      <c r="D29" s="38">
        <v>6515064</v>
      </c>
      <c r="E29" s="39">
        <f t="shared" si="1"/>
        <v>5845130.8200000003</v>
      </c>
      <c r="F29" s="37">
        <v>89039676.24000001</v>
      </c>
      <c r="G29" s="39">
        <v>6023085.2280000001</v>
      </c>
      <c r="H29" s="39">
        <v>6025488.5439999998</v>
      </c>
    </row>
    <row r="30" spans="1:8" x14ac:dyDescent="0.15">
      <c r="A30" s="36">
        <v>42782</v>
      </c>
      <c r="B30" s="37">
        <v>775597.55</v>
      </c>
      <c r="C30" s="37">
        <v>674468.81000000017</v>
      </c>
      <c r="D30" s="38">
        <v>6642430</v>
      </c>
      <c r="E30" s="39">
        <f t="shared" si="1"/>
        <v>5967961.1899999995</v>
      </c>
      <c r="F30" s="37">
        <v>97817898.450000003</v>
      </c>
      <c r="G30" s="39">
        <v>5853590.7259999998</v>
      </c>
      <c r="H30" s="39">
        <v>5866638.3660000004</v>
      </c>
    </row>
    <row r="31" spans="1:8" x14ac:dyDescent="0.15">
      <c r="A31" s="36">
        <v>42783</v>
      </c>
      <c r="B31" s="37">
        <v>775597.55</v>
      </c>
      <c r="C31" s="37">
        <v>695481.81000000017</v>
      </c>
      <c r="D31" s="38">
        <v>6654255</v>
      </c>
      <c r="E31" s="39">
        <f t="shared" si="1"/>
        <v>5958773.1899999995</v>
      </c>
      <c r="F31" s="37">
        <v>109904985.86</v>
      </c>
    </row>
    <row r="32" spans="1:8" x14ac:dyDescent="0.15">
      <c r="A32" s="36">
        <v>42786</v>
      </c>
      <c r="B32" s="37">
        <v>780154.3600000001</v>
      </c>
      <c r="C32" s="37">
        <v>703759.2100000002</v>
      </c>
      <c r="D32" s="38">
        <v>7210592</v>
      </c>
      <c r="E32" s="39">
        <f t="shared" si="1"/>
        <v>6506832.79</v>
      </c>
      <c r="F32" s="37">
        <v>81825693.890000001</v>
      </c>
      <c r="G32" s="11"/>
      <c r="H32" s="11"/>
    </row>
    <row r="33" spans="1:6" x14ac:dyDescent="0.15">
      <c r="A33" s="36">
        <v>42787</v>
      </c>
      <c r="B33" s="37">
        <v>781696.8600000001</v>
      </c>
      <c r="C33" s="37">
        <v>710270.68000000017</v>
      </c>
      <c r="D33" s="38">
        <v>7154390</v>
      </c>
      <c r="E33" s="39">
        <f t="shared" si="1"/>
        <v>6444119.3200000003</v>
      </c>
      <c r="F33" s="37">
        <v>84084215.689999998</v>
      </c>
    </row>
    <row r="34" spans="1:6" x14ac:dyDescent="0.15">
      <c r="A34" s="36">
        <v>42788</v>
      </c>
      <c r="B34" s="37">
        <v>783484.3600000001</v>
      </c>
      <c r="C34" s="37">
        <v>713363.05000000016</v>
      </c>
      <c r="D34" s="38">
        <v>7173532</v>
      </c>
      <c r="E34" s="39">
        <f t="shared" si="1"/>
        <v>6460168.9500000002</v>
      </c>
      <c r="F34" s="37">
        <v>85253255.560000002</v>
      </c>
    </row>
    <row r="35" spans="1:6" x14ac:dyDescent="0.15">
      <c r="A35" s="36">
        <v>42789</v>
      </c>
      <c r="B35" s="37">
        <v>786279.3600000001</v>
      </c>
      <c r="C35" s="37">
        <v>718971.70000000019</v>
      </c>
      <c r="D35" s="38">
        <v>7037309</v>
      </c>
      <c r="E35" s="39">
        <f t="shared" si="1"/>
        <v>6318337.2999999998</v>
      </c>
      <c r="F35" s="37">
        <v>101176911.78999999</v>
      </c>
    </row>
    <row r="36" spans="1:6" x14ac:dyDescent="0.15">
      <c r="A36" s="36">
        <v>42790</v>
      </c>
      <c r="B36" s="37">
        <v>786779.3600000001</v>
      </c>
      <c r="C36" s="37">
        <v>724594.46000000008</v>
      </c>
      <c r="D36" s="38">
        <v>7058820</v>
      </c>
      <c r="E36" s="39">
        <f t="shared" si="1"/>
        <v>6334225.54</v>
      </c>
      <c r="F36" s="37">
        <v>122984844.03</v>
      </c>
    </row>
    <row r="37" spans="1:6" x14ac:dyDescent="0.15">
      <c r="A37" s="36">
        <v>42793</v>
      </c>
      <c r="B37" s="37">
        <v>792116.85000000009</v>
      </c>
      <c r="C37" s="37">
        <v>728652.61000000022</v>
      </c>
      <c r="D37" s="38">
        <v>7149098</v>
      </c>
      <c r="E37" s="39">
        <f t="shared" si="1"/>
        <v>6420445.3899999997</v>
      </c>
      <c r="F37" s="37">
        <v>144967329.88999999</v>
      </c>
    </row>
    <row r="38" spans="1:6" x14ac:dyDescent="0.15">
      <c r="A38" s="36">
        <v>42794</v>
      </c>
      <c r="B38" s="37">
        <v>796584.37000000011</v>
      </c>
      <c r="C38" s="37">
        <v>731856.13000000024</v>
      </c>
      <c r="D38" s="38">
        <v>6648878</v>
      </c>
      <c r="E38" s="39">
        <f t="shared" si="1"/>
        <v>5917021.8700000001</v>
      </c>
      <c r="F38" s="37">
        <v>149487956.31</v>
      </c>
    </row>
    <row r="39" spans="1:6" x14ac:dyDescent="0.15">
      <c r="A39" s="36">
        <v>42795</v>
      </c>
      <c r="B39" s="37">
        <v>797251.05000000016</v>
      </c>
      <c r="C39" s="37">
        <v>737309.28000000026</v>
      </c>
      <c r="D39" s="38">
        <v>6855708</v>
      </c>
      <c r="E39" s="39">
        <f t="shared" si="1"/>
        <v>6118398.7199999997</v>
      </c>
      <c r="F39" s="37">
        <v>152707123.09999999</v>
      </c>
    </row>
    <row r="40" spans="1:6" x14ac:dyDescent="0.15">
      <c r="A40" s="36">
        <v>42796</v>
      </c>
      <c r="B40" s="37">
        <v>797251.05000000016</v>
      </c>
      <c r="C40" s="37">
        <v>743285.99</v>
      </c>
      <c r="D40" s="38">
        <v>6604820</v>
      </c>
      <c r="E40" s="39">
        <f t="shared" si="1"/>
        <v>5861534.0099999998</v>
      </c>
      <c r="F40" s="37">
        <v>140725291.59</v>
      </c>
    </row>
    <row r="41" spans="1:6" x14ac:dyDescent="0.15">
      <c r="A41" s="36">
        <v>42797</v>
      </c>
      <c r="B41" s="37">
        <v>797251.05000000016</v>
      </c>
      <c r="C41" s="37">
        <v>750862.55000000016</v>
      </c>
      <c r="D41" s="38">
        <v>6818468</v>
      </c>
      <c r="E41" s="39">
        <f t="shared" si="1"/>
        <v>6067605.4500000002</v>
      </c>
      <c r="F41" s="37">
        <v>119431343.56999999</v>
      </c>
    </row>
    <row r="42" spans="1:6" x14ac:dyDescent="0.15">
      <c r="A42" s="36">
        <v>42800</v>
      </c>
      <c r="B42" s="37">
        <v>797251.05000000016</v>
      </c>
      <c r="C42" s="37">
        <v>756259.38000000024</v>
      </c>
      <c r="D42" s="38">
        <v>6950167</v>
      </c>
      <c r="E42" s="39">
        <f t="shared" si="1"/>
        <v>6193907.6200000001</v>
      </c>
      <c r="F42" s="37">
        <v>102318051.47</v>
      </c>
    </row>
    <row r="43" spans="1:6" x14ac:dyDescent="0.15">
      <c r="A43" s="36">
        <v>42801</v>
      </c>
      <c r="B43" s="37">
        <v>797251.05000000016</v>
      </c>
      <c r="C43" s="37">
        <v>759320.27000000025</v>
      </c>
      <c r="D43" s="38">
        <v>7108596</v>
      </c>
      <c r="E43" s="39">
        <f t="shared" si="1"/>
        <v>6349275.7299999995</v>
      </c>
      <c r="F43" s="37">
        <v>102078607.68000001</v>
      </c>
    </row>
    <row r="44" spans="1:6" x14ac:dyDescent="0.15">
      <c r="A44" s="36">
        <v>42802</v>
      </c>
      <c r="B44" s="37">
        <v>797251.05000000016</v>
      </c>
      <c r="C44" s="37">
        <v>764267.43000000017</v>
      </c>
      <c r="D44" s="38">
        <v>7394183</v>
      </c>
      <c r="E44" s="39">
        <f t="shared" si="1"/>
        <v>6629915.5700000003</v>
      </c>
      <c r="F44" s="37">
        <v>99946073</v>
      </c>
    </row>
    <row r="45" spans="1:6" x14ac:dyDescent="0.15">
      <c r="A45" s="36">
        <v>42803</v>
      </c>
      <c r="B45" s="37">
        <v>797251.05000000016</v>
      </c>
      <c r="C45" s="37">
        <v>768639.6100000001</v>
      </c>
      <c r="D45" s="38">
        <v>7473126</v>
      </c>
      <c r="E45" s="39">
        <f t="shared" si="1"/>
        <v>6704486.3899999997</v>
      </c>
      <c r="F45" s="37">
        <v>97807164.060000002</v>
      </c>
    </row>
    <row r="46" spans="1:6" x14ac:dyDescent="0.15">
      <c r="A46" s="36">
        <v>42804</v>
      </c>
      <c r="B46" s="37">
        <v>797251.05000000016</v>
      </c>
      <c r="C46" s="37">
        <v>773345.60000000009</v>
      </c>
      <c r="D46" s="38">
        <v>7639223</v>
      </c>
      <c r="E46" s="39">
        <f t="shared" si="1"/>
        <v>6865877.4000000004</v>
      </c>
      <c r="F46" s="37">
        <v>100367192.24000001</v>
      </c>
    </row>
    <row r="47" spans="1:6" x14ac:dyDescent="0.15">
      <c r="A47" s="36">
        <v>42807</v>
      </c>
      <c r="B47" s="37">
        <v>797251.05000000016</v>
      </c>
      <c r="C47" s="37">
        <v>782965.6100000001</v>
      </c>
      <c r="D47" s="38">
        <v>8024660</v>
      </c>
      <c r="E47" s="39">
        <f t="shared" si="1"/>
        <v>7241694.3899999997</v>
      </c>
      <c r="F47" s="37">
        <v>104802619.08000001</v>
      </c>
    </row>
    <row r="48" spans="1:6" x14ac:dyDescent="0.15">
      <c r="A48" s="36">
        <v>42808</v>
      </c>
      <c r="B48" s="37">
        <v>797251.05000000016</v>
      </c>
      <c r="C48" s="37">
        <v>786657.38000000012</v>
      </c>
      <c r="D48" s="38">
        <v>7856006</v>
      </c>
      <c r="E48" s="39">
        <f t="shared" si="1"/>
        <v>7069348.6200000001</v>
      </c>
      <c r="F48" s="37">
        <v>101641824.26000001</v>
      </c>
    </row>
    <row r="49" spans="1:6" x14ac:dyDescent="0.15">
      <c r="A49" s="36">
        <v>42809</v>
      </c>
      <c r="B49" s="37">
        <v>797484.38000000012</v>
      </c>
      <c r="C49" s="37">
        <v>791999.85000000009</v>
      </c>
      <c r="D49" s="38">
        <v>7875273</v>
      </c>
      <c r="E49" s="39">
        <f t="shared" si="1"/>
        <v>7083273.1500000004</v>
      </c>
      <c r="F49" s="37">
        <v>100681723.77000001</v>
      </c>
    </row>
    <row r="50" spans="1:6" x14ac:dyDescent="0.15">
      <c r="A50" s="36">
        <v>42810</v>
      </c>
      <c r="B50" s="37">
        <v>801467.71000000008</v>
      </c>
      <c r="C50" s="37">
        <v>800974.82000000007</v>
      </c>
      <c r="D50" s="38">
        <v>7911221</v>
      </c>
      <c r="E50" s="39">
        <f t="shared" si="1"/>
        <v>7110246.1799999997</v>
      </c>
      <c r="F50" s="37">
        <v>113302531.92</v>
      </c>
    </row>
    <row r="51" spans="1:6" x14ac:dyDescent="0.15">
      <c r="A51" s="36">
        <v>42811</v>
      </c>
      <c r="B51" s="37">
        <v>801467.71000000008</v>
      </c>
      <c r="C51" s="37">
        <v>819131.19</v>
      </c>
      <c r="D51" s="38">
        <v>8413244</v>
      </c>
      <c r="E51" s="39">
        <f t="shared" si="1"/>
        <v>7594112.8100000005</v>
      </c>
      <c r="F51" s="37">
        <v>148773745.91</v>
      </c>
    </row>
    <row r="52" spans="1:6" x14ac:dyDescent="0.15">
      <c r="A52" s="36">
        <v>42814</v>
      </c>
      <c r="B52" s="37">
        <v>805296.31</v>
      </c>
      <c r="C52" s="37">
        <v>822140.66</v>
      </c>
      <c r="D52" s="38">
        <v>8350425</v>
      </c>
      <c r="E52" s="39">
        <f t="shared" si="1"/>
        <v>7528284.3399999999</v>
      </c>
      <c r="F52" s="37">
        <v>136126695.45999998</v>
      </c>
    </row>
    <row r="53" spans="1:6" x14ac:dyDescent="0.15">
      <c r="A53" s="36">
        <v>42815</v>
      </c>
      <c r="B53" s="37">
        <v>808476.72000000009</v>
      </c>
      <c r="C53" s="37">
        <v>832183.07</v>
      </c>
      <c r="D53" s="38">
        <v>8387324</v>
      </c>
      <c r="E53" s="39">
        <f t="shared" si="1"/>
        <v>7555140.9299999997</v>
      </c>
      <c r="F53" s="37">
        <v>108021477.46000001</v>
      </c>
    </row>
    <row r="54" spans="1:6" x14ac:dyDescent="0.15">
      <c r="A54" s="36">
        <v>42816</v>
      </c>
      <c r="B54" s="37">
        <v>811322.56</v>
      </c>
      <c r="C54" s="37">
        <v>840145.14</v>
      </c>
      <c r="D54" s="38">
        <v>8518313</v>
      </c>
      <c r="E54" s="39">
        <f t="shared" si="1"/>
        <v>7678167.8600000003</v>
      </c>
      <c r="F54" s="37">
        <v>57930360.810000002</v>
      </c>
    </row>
    <row r="55" spans="1:6" x14ac:dyDescent="0.15">
      <c r="A55" s="36">
        <v>42817</v>
      </c>
      <c r="B55" s="37">
        <v>813620.47000000009</v>
      </c>
      <c r="C55" s="37">
        <v>847839.75</v>
      </c>
      <c r="D55" s="38">
        <v>8582456</v>
      </c>
      <c r="E55" s="39">
        <f t="shared" si="1"/>
        <v>7734616.25</v>
      </c>
      <c r="F55" s="37">
        <v>63975940.670000002</v>
      </c>
    </row>
    <row r="56" spans="1:6" x14ac:dyDescent="0.15">
      <c r="A56" s="36">
        <v>42818</v>
      </c>
      <c r="B56" s="37">
        <v>816001.72</v>
      </c>
      <c r="C56" s="37">
        <v>855983.01</v>
      </c>
      <c r="D56" s="38">
        <v>8644436</v>
      </c>
      <c r="E56" s="39">
        <f t="shared" si="1"/>
        <v>7788452.9900000002</v>
      </c>
      <c r="F56" s="37">
        <v>71933196.370000005</v>
      </c>
    </row>
    <row r="57" spans="1:6" x14ac:dyDescent="0.15">
      <c r="A57" s="36">
        <v>42821</v>
      </c>
      <c r="B57" s="37">
        <v>817875.47</v>
      </c>
      <c r="C57" s="37">
        <v>862211.05</v>
      </c>
      <c r="D57" s="38">
        <v>8512516</v>
      </c>
      <c r="E57" s="39">
        <f t="shared" si="1"/>
        <v>7650304.9500000002</v>
      </c>
      <c r="F57" s="37">
        <v>82107618.790000007</v>
      </c>
    </row>
    <row r="58" spans="1:6" x14ac:dyDescent="0.15">
      <c r="A58" s="36">
        <v>42822</v>
      </c>
      <c r="B58" s="37">
        <v>821852.55</v>
      </c>
      <c r="C58" s="37">
        <v>868262.8</v>
      </c>
      <c r="D58" s="38">
        <v>8494184</v>
      </c>
      <c r="E58" s="39">
        <f t="shared" si="1"/>
        <v>7625921.2000000002</v>
      </c>
      <c r="F58" s="37">
        <v>102021451.98</v>
      </c>
    </row>
    <row r="59" spans="1:6" x14ac:dyDescent="0.15">
      <c r="A59" s="36">
        <v>42823</v>
      </c>
      <c r="B59" s="37">
        <v>825325.55</v>
      </c>
      <c r="C59" s="37">
        <v>871241.08</v>
      </c>
      <c r="D59" s="38">
        <v>8615253</v>
      </c>
      <c r="E59" s="39">
        <f t="shared" si="1"/>
        <v>7744011.9199999999</v>
      </c>
      <c r="F59" s="37">
        <v>101433073.95999999</v>
      </c>
    </row>
    <row r="60" spans="1:6" x14ac:dyDescent="0.15">
      <c r="A60" s="36">
        <v>42824</v>
      </c>
      <c r="B60" s="37">
        <v>834214.55</v>
      </c>
      <c r="C60" s="37">
        <v>874837.58</v>
      </c>
      <c r="D60" s="38">
        <v>8386183</v>
      </c>
      <c r="E60" s="39">
        <f t="shared" si="1"/>
        <v>7511345.4199999999</v>
      </c>
      <c r="F60" s="37">
        <v>117956429.69</v>
      </c>
    </row>
    <row r="61" spans="1:6" x14ac:dyDescent="0.15">
      <c r="A61" s="36">
        <v>42825</v>
      </c>
      <c r="B61" s="37">
        <v>862533.43</v>
      </c>
      <c r="C61" s="37">
        <v>899406.92</v>
      </c>
      <c r="D61" s="38">
        <v>8765260</v>
      </c>
      <c r="E61" s="39">
        <f t="shared" si="1"/>
        <v>7865853.0800000001</v>
      </c>
      <c r="F61" s="37">
        <v>107901268.15000001</v>
      </c>
    </row>
    <row r="62" spans="1:6" x14ac:dyDescent="0.15">
      <c r="A62" s="36">
        <v>42830</v>
      </c>
      <c r="B62" s="37">
        <v>865543.54</v>
      </c>
      <c r="C62" s="37">
        <v>904316.28</v>
      </c>
      <c r="D62" s="38">
        <v>8840861</v>
      </c>
      <c r="E62" s="39">
        <f t="shared" si="1"/>
        <v>7936544.7199999997</v>
      </c>
      <c r="F62" s="37">
        <v>107439210.56999999</v>
      </c>
    </row>
    <row r="63" spans="1:6" x14ac:dyDescent="0.15">
      <c r="A63" s="36">
        <v>42831</v>
      </c>
      <c r="B63" s="37">
        <v>873942.3</v>
      </c>
      <c r="C63" s="37">
        <v>908887.83000000007</v>
      </c>
      <c r="D63" s="38">
        <v>8984462</v>
      </c>
      <c r="E63" s="39">
        <f t="shared" si="1"/>
        <v>8075574.1699999999</v>
      </c>
      <c r="F63" s="37">
        <v>86614056.49000001</v>
      </c>
    </row>
    <row r="64" spans="1:6" x14ac:dyDescent="0.15">
      <c r="A64" s="36">
        <v>42832</v>
      </c>
      <c r="B64" s="37">
        <v>875271.06</v>
      </c>
      <c r="C64" s="37">
        <v>913426.04</v>
      </c>
      <c r="D64" s="38">
        <v>8981440</v>
      </c>
      <c r="E64" s="39">
        <f t="shared" si="1"/>
        <v>8068013.96</v>
      </c>
      <c r="F64" s="37">
        <v>70623001.810000002</v>
      </c>
    </row>
    <row r="65" spans="1:6" x14ac:dyDescent="0.15">
      <c r="A65" s="36">
        <v>42835</v>
      </c>
      <c r="B65" s="37">
        <v>877800.2300000001</v>
      </c>
      <c r="C65" s="37">
        <v>914370.41999999993</v>
      </c>
      <c r="D65" s="38">
        <v>9059776</v>
      </c>
      <c r="E65" s="39">
        <f t="shared" si="1"/>
        <v>8145405.5800000001</v>
      </c>
      <c r="F65" s="37">
        <v>65887154.739999995</v>
      </c>
    </row>
    <row r="66" spans="1:6" x14ac:dyDescent="0.15">
      <c r="A66" s="36">
        <v>42836</v>
      </c>
      <c r="B66" s="37">
        <v>877800.2300000001</v>
      </c>
      <c r="C66" s="37">
        <v>918588.03999999992</v>
      </c>
      <c r="D66" s="38">
        <v>8738539</v>
      </c>
      <c r="E66" s="39">
        <f t="shared" si="1"/>
        <v>7819950.96</v>
      </c>
      <c r="F66" s="37">
        <v>74124124.629999995</v>
      </c>
    </row>
    <row r="67" spans="1:6" x14ac:dyDescent="0.15">
      <c r="A67" s="36">
        <v>42837</v>
      </c>
      <c r="B67" s="37">
        <v>878787.33000000007</v>
      </c>
      <c r="C67" s="37">
        <v>921584.47</v>
      </c>
      <c r="D67" s="38">
        <v>8958345</v>
      </c>
      <c r="E67" s="39">
        <f t="shared" si="1"/>
        <v>8036760.5300000003</v>
      </c>
      <c r="F67" s="37">
        <v>68720925.00999999</v>
      </c>
    </row>
    <row r="68" spans="1:6" x14ac:dyDescent="0.15">
      <c r="A68" s="36">
        <v>42838</v>
      </c>
      <c r="B68" s="37">
        <v>879756.91</v>
      </c>
      <c r="C68" s="37">
        <v>924621.99</v>
      </c>
      <c r="D68" s="38">
        <v>8958345</v>
      </c>
      <c r="E68" s="39">
        <f t="shared" si="1"/>
        <v>8033723.0099999998</v>
      </c>
      <c r="F68" s="37">
        <v>92641760.5</v>
      </c>
    </row>
    <row r="69" spans="1:6" x14ac:dyDescent="0.15">
      <c r="A69" s="36">
        <v>42839</v>
      </c>
      <c r="B69" s="37">
        <v>880625.25</v>
      </c>
      <c r="C69" s="37">
        <v>927044.37</v>
      </c>
      <c r="D69" s="38">
        <v>8939366</v>
      </c>
      <c r="E69" s="39">
        <f t="shared" si="1"/>
        <v>8012321.6299999999</v>
      </c>
      <c r="F69" s="37">
        <v>86240538.260000005</v>
      </c>
    </row>
    <row r="70" spans="1:6" x14ac:dyDescent="0.15">
      <c r="A70" s="36">
        <v>42842</v>
      </c>
      <c r="B70" s="37">
        <v>880625.25</v>
      </c>
      <c r="C70" s="37">
        <v>930005.85999999987</v>
      </c>
      <c r="D70" s="38">
        <v>8975649</v>
      </c>
      <c r="E70" s="39">
        <f t="shared" si="1"/>
        <v>8045643.1400000006</v>
      </c>
      <c r="F70" s="37">
        <v>92273390.539999992</v>
      </c>
    </row>
    <row r="71" spans="1:6" x14ac:dyDescent="0.15">
      <c r="A71" s="36">
        <v>42843</v>
      </c>
      <c r="B71" s="37">
        <v>880854.97</v>
      </c>
      <c r="C71" s="37">
        <v>931353.46</v>
      </c>
      <c r="D71" s="38">
        <v>9081369</v>
      </c>
      <c r="E71" s="39">
        <f t="shared" si="1"/>
        <v>8150015.54</v>
      </c>
      <c r="F71" s="37">
        <v>92087851.25</v>
      </c>
    </row>
    <row r="72" spans="1:6" x14ac:dyDescent="0.15">
      <c r="A72" s="36">
        <v>42844</v>
      </c>
      <c r="B72" s="37">
        <v>881074.69</v>
      </c>
      <c r="C72" s="37">
        <v>935459.89</v>
      </c>
      <c r="D72" s="38">
        <v>9127114</v>
      </c>
      <c r="E72" s="39">
        <f t="shared" si="1"/>
        <v>8191654.1100000003</v>
      </c>
      <c r="F72" s="37">
        <v>103032195.90000001</v>
      </c>
    </row>
    <row r="73" spans="1:6" x14ac:dyDescent="0.15">
      <c r="A73" s="36">
        <v>42845</v>
      </c>
      <c r="B73" s="37">
        <v>883006.75999999989</v>
      </c>
      <c r="C73" s="37">
        <v>936898.49</v>
      </c>
      <c r="D73" s="38">
        <v>9394771</v>
      </c>
      <c r="E73" s="39">
        <f t="shared" si="1"/>
        <v>8457872.5099999998</v>
      </c>
      <c r="F73" s="37">
        <v>98816216.75999999</v>
      </c>
    </row>
    <row r="74" spans="1:6" x14ac:dyDescent="0.15">
      <c r="A74" s="36">
        <v>42846</v>
      </c>
      <c r="B74" s="37">
        <v>884242.07</v>
      </c>
      <c r="C74" s="37">
        <v>941190.97000000009</v>
      </c>
      <c r="D74" s="38">
        <v>9256671</v>
      </c>
      <c r="E74" s="39">
        <f t="shared" si="1"/>
        <v>8315480.0300000003</v>
      </c>
      <c r="F74" s="37">
        <v>89141020.170000002</v>
      </c>
    </row>
    <row r="75" spans="1:6" x14ac:dyDescent="0.15">
      <c r="A75" s="36">
        <v>42849</v>
      </c>
      <c r="B75" s="37">
        <v>884242.07</v>
      </c>
      <c r="C75" s="37">
        <v>944472.29999999993</v>
      </c>
      <c r="D75" s="38">
        <v>8851549</v>
      </c>
      <c r="E75" s="39">
        <f t="shared" si="1"/>
        <v>7907076.7000000002</v>
      </c>
      <c r="F75" s="37">
        <v>81302193.269999996</v>
      </c>
    </row>
    <row r="76" spans="1:6" x14ac:dyDescent="0.15">
      <c r="A76" s="36">
        <v>42850</v>
      </c>
      <c r="B76" s="37">
        <v>885939.57</v>
      </c>
      <c r="C76" s="37">
        <v>948417.32</v>
      </c>
      <c r="D76" s="38">
        <v>9109690</v>
      </c>
      <c r="E76" s="39">
        <f t="shared" si="1"/>
        <v>8161272.6799999997</v>
      </c>
      <c r="F76" s="37">
        <v>72592484.129999995</v>
      </c>
    </row>
    <row r="77" spans="1:6" x14ac:dyDescent="0.15">
      <c r="A77" s="36">
        <v>42851</v>
      </c>
      <c r="B77" s="37">
        <v>888236.1</v>
      </c>
      <c r="C77" s="37">
        <v>954932.53999999992</v>
      </c>
      <c r="D77" s="38">
        <v>9202091</v>
      </c>
      <c r="E77" s="39">
        <f t="shared" si="1"/>
        <v>8247158.46</v>
      </c>
      <c r="F77" s="37">
        <v>59280280.140000001</v>
      </c>
    </row>
    <row r="78" spans="1:6" x14ac:dyDescent="0.15">
      <c r="A78" s="36">
        <v>42852</v>
      </c>
      <c r="B78" s="37">
        <v>898503.61</v>
      </c>
      <c r="C78" s="37">
        <v>959382.91999999993</v>
      </c>
      <c r="D78" s="38">
        <v>9275097</v>
      </c>
      <c r="E78" s="39">
        <f t="shared" si="1"/>
        <v>8315714.0800000001</v>
      </c>
      <c r="F78" s="37">
        <v>64265057.509999998</v>
      </c>
    </row>
    <row r="79" spans="1:6" x14ac:dyDescent="0.15">
      <c r="A79" s="36">
        <v>42853</v>
      </c>
      <c r="B79" s="37">
        <v>903024.48</v>
      </c>
      <c r="C79" s="37">
        <v>962629.63</v>
      </c>
      <c r="D79" s="38">
        <v>9252457</v>
      </c>
      <c r="E79" s="39">
        <f t="shared" si="1"/>
        <v>8289827.3700000001</v>
      </c>
      <c r="F79" s="37">
        <v>66385823.450000003</v>
      </c>
    </row>
    <row r="80" spans="1:6" x14ac:dyDescent="0.15">
      <c r="A80" s="36">
        <v>42857</v>
      </c>
      <c r="B80" s="37">
        <v>907332.83</v>
      </c>
      <c r="C80" s="37">
        <v>964223.9</v>
      </c>
      <c r="D80" s="38">
        <v>9170947</v>
      </c>
      <c r="E80" s="39">
        <f t="shared" si="1"/>
        <v>8206723.0999999996</v>
      </c>
      <c r="F80" s="37">
        <v>67842214.569999993</v>
      </c>
    </row>
    <row r="81" spans="1:6" x14ac:dyDescent="0.15">
      <c r="A81" s="36">
        <v>42858</v>
      </c>
      <c r="B81" s="37">
        <v>909716.86</v>
      </c>
      <c r="C81" s="37">
        <v>966476.16999999993</v>
      </c>
      <c r="D81" s="38">
        <v>9235315</v>
      </c>
      <c r="E81" s="39">
        <f t="shared" si="1"/>
        <v>8268838.8300000001</v>
      </c>
      <c r="F81" s="37">
        <v>77850327.480000004</v>
      </c>
    </row>
    <row r="82" spans="1:6" x14ac:dyDescent="0.15">
      <c r="A82" s="36">
        <v>42859</v>
      </c>
      <c r="B82" s="37">
        <v>912238.80999999994</v>
      </c>
      <c r="C82" s="37">
        <v>969725.43</v>
      </c>
      <c r="D82" s="38">
        <v>9060475</v>
      </c>
      <c r="E82" s="39">
        <f t="shared" si="1"/>
        <v>8090749.5700000003</v>
      </c>
      <c r="F82" s="37">
        <v>91367596.969999999</v>
      </c>
    </row>
    <row r="83" spans="1:6" x14ac:dyDescent="0.15">
      <c r="A83" s="36">
        <v>42860</v>
      </c>
      <c r="B83" s="37">
        <v>912238.80999999994</v>
      </c>
      <c r="C83" s="37">
        <v>975036.99</v>
      </c>
      <c r="D83" s="38">
        <v>9287805</v>
      </c>
      <c r="E83" s="39">
        <f t="shared" si="1"/>
        <v>8312768.0099999998</v>
      </c>
      <c r="F83" s="37">
        <v>90975538.590000004</v>
      </c>
    </row>
    <row r="84" spans="1:6" x14ac:dyDescent="0.15">
      <c r="A84" s="36">
        <v>42863</v>
      </c>
      <c r="B84" s="37">
        <v>912238.80999999994</v>
      </c>
      <c r="C84" s="37">
        <v>980401.71000000008</v>
      </c>
      <c r="D84" s="38">
        <v>9320016</v>
      </c>
      <c r="E84" s="39">
        <f t="shared" si="1"/>
        <v>8339614.29</v>
      </c>
      <c r="F84" s="37">
        <v>97545821.939999998</v>
      </c>
    </row>
    <row r="85" spans="1:6" x14ac:dyDescent="0.15">
      <c r="A85" s="36">
        <v>42864</v>
      </c>
      <c r="B85" s="37">
        <v>912238.80999999994</v>
      </c>
      <c r="C85" s="37">
        <v>982143.69000000006</v>
      </c>
      <c r="D85" s="38">
        <v>9183527</v>
      </c>
      <c r="E85" s="39">
        <f t="shared" si="1"/>
        <v>8201383.3099999996</v>
      </c>
      <c r="F85" s="37">
        <v>99398944.439999998</v>
      </c>
    </row>
    <row r="86" spans="1:6" x14ac:dyDescent="0.15">
      <c r="A86" s="36">
        <v>42865</v>
      </c>
      <c r="B86" s="37">
        <v>912238.80999999994</v>
      </c>
      <c r="C86" s="37">
        <v>985522.20000000007</v>
      </c>
      <c r="D86" s="38">
        <v>9392302</v>
      </c>
      <c r="E86" s="39">
        <f t="shared" si="1"/>
        <v>8406779.8000000007</v>
      </c>
      <c r="F86" s="37">
        <v>85406855.269999996</v>
      </c>
    </row>
    <row r="87" spans="1:6" x14ac:dyDescent="0.15">
      <c r="A87" s="36">
        <v>42866</v>
      </c>
      <c r="B87" s="37">
        <v>913804.08</v>
      </c>
      <c r="C87" s="37">
        <v>989767.95</v>
      </c>
      <c r="D87" s="38">
        <v>9398396</v>
      </c>
      <c r="E87" s="39">
        <f t="shared" si="1"/>
        <v>8408628.0500000007</v>
      </c>
      <c r="F87" s="37">
        <v>79912806.75</v>
      </c>
    </row>
    <row r="88" spans="1:6" x14ac:dyDescent="0.15">
      <c r="A88" s="36">
        <v>42867</v>
      </c>
      <c r="B88" s="37">
        <v>916876.28999999992</v>
      </c>
      <c r="C88" s="37">
        <v>1002954.44</v>
      </c>
      <c r="D88" s="38">
        <v>9888855</v>
      </c>
      <c r="E88" s="39">
        <f t="shared" ref="E88:E93" si="2">D88-C88</f>
        <v>8885900.5600000005</v>
      </c>
      <c r="F88" s="37">
        <v>119177049.44000001</v>
      </c>
    </row>
    <row r="89" spans="1:6" x14ac:dyDescent="0.15">
      <c r="A89" s="36">
        <v>42870</v>
      </c>
      <c r="B89" s="37">
        <v>919499.61999999988</v>
      </c>
      <c r="C89" s="37">
        <v>1007794.93</v>
      </c>
      <c r="D89" s="38">
        <v>10010151</v>
      </c>
      <c r="E89" s="39">
        <f t="shared" si="2"/>
        <v>9002356.0700000003</v>
      </c>
      <c r="F89" s="37">
        <v>55335720.870000005</v>
      </c>
    </row>
    <row r="90" spans="1:6" x14ac:dyDescent="0.15">
      <c r="A90" s="36">
        <v>42871</v>
      </c>
      <c r="B90" s="37">
        <v>923126.29999999993</v>
      </c>
      <c r="C90" s="37">
        <v>1011967.87</v>
      </c>
      <c r="D90" s="38">
        <v>9881015</v>
      </c>
      <c r="E90" s="39">
        <f t="shared" si="2"/>
        <v>8869047.1300000008</v>
      </c>
      <c r="F90" s="37">
        <v>50933217.880000003</v>
      </c>
    </row>
    <row r="91" spans="1:6" x14ac:dyDescent="0.15">
      <c r="A91" s="36">
        <v>42872</v>
      </c>
      <c r="B91" s="37">
        <v>927464.77999999991</v>
      </c>
      <c r="C91" s="37">
        <v>1014533.28</v>
      </c>
      <c r="D91" s="38">
        <v>9923202</v>
      </c>
      <c r="E91" s="39">
        <f t="shared" si="2"/>
        <v>8908668.7200000007</v>
      </c>
      <c r="F91" s="37">
        <v>59378860.539999999</v>
      </c>
    </row>
    <row r="92" spans="1:6" x14ac:dyDescent="0.15">
      <c r="A92" s="36">
        <v>42873</v>
      </c>
      <c r="B92" s="37">
        <v>933732.69</v>
      </c>
      <c r="C92" s="37">
        <v>1018171.5800000001</v>
      </c>
      <c r="D92" s="38">
        <v>9779300</v>
      </c>
      <c r="E92" s="39">
        <f t="shared" si="2"/>
        <v>8761128.4199999999</v>
      </c>
      <c r="F92" s="37">
        <v>68707947.390000001</v>
      </c>
    </row>
    <row r="93" spans="1:6" x14ac:dyDescent="0.15">
      <c r="A93" s="36">
        <v>42874</v>
      </c>
      <c r="B93" s="37">
        <v>938834.29999999993</v>
      </c>
      <c r="C93" s="37">
        <v>1020748.2700000001</v>
      </c>
      <c r="D93" s="38">
        <v>9965615</v>
      </c>
      <c r="E93" s="39">
        <f t="shared" si="2"/>
        <v>8944866.7300000004</v>
      </c>
      <c r="F93" s="37">
        <v>69901005.770000011</v>
      </c>
    </row>
    <row r="94" spans="1:6" x14ac:dyDescent="0.15">
      <c r="A94" s="36">
        <v>42877</v>
      </c>
      <c r="B94" s="37">
        <v>941625.95</v>
      </c>
      <c r="C94" s="37">
        <v>1023949.28</v>
      </c>
      <c r="D94" s="38">
        <v>10095945</v>
      </c>
      <c r="E94" s="39">
        <f t="shared" ref="E94:E122" si="3">D94-C94</f>
        <v>9071995.7200000007</v>
      </c>
      <c r="F94" s="37">
        <v>63000484.5</v>
      </c>
    </row>
    <row r="95" spans="1:6" x14ac:dyDescent="0.15">
      <c r="A95" s="36">
        <v>42878</v>
      </c>
      <c r="B95" s="37">
        <v>942175.80999999994</v>
      </c>
      <c r="C95" s="37">
        <v>1032242.4000000001</v>
      </c>
      <c r="D95" s="38">
        <v>10466341</v>
      </c>
      <c r="E95" s="39">
        <f t="shared" si="3"/>
        <v>9434098.5999999996</v>
      </c>
      <c r="F95" s="37">
        <v>51172316.100000001</v>
      </c>
    </row>
    <row r="96" spans="1:6" x14ac:dyDescent="0.15">
      <c r="A96" s="36">
        <v>42879</v>
      </c>
      <c r="B96" s="37">
        <v>942175.80999999994</v>
      </c>
      <c r="C96" s="37">
        <v>1037243.07</v>
      </c>
      <c r="D96" s="38">
        <v>10491068</v>
      </c>
      <c r="E96" s="39">
        <f t="shared" si="3"/>
        <v>9453824.9299999997</v>
      </c>
      <c r="F96" s="37">
        <v>55740436.079999998</v>
      </c>
    </row>
    <row r="97" spans="1:6" x14ac:dyDescent="0.15">
      <c r="A97" s="36">
        <v>42880</v>
      </c>
      <c r="B97" s="37">
        <v>953090.87999999989</v>
      </c>
      <c r="C97" s="37">
        <v>1052270.54</v>
      </c>
      <c r="D97" s="38">
        <v>10758553</v>
      </c>
      <c r="E97" s="39">
        <f t="shared" si="3"/>
        <v>9706282.4600000009</v>
      </c>
      <c r="F97" s="37">
        <v>48393289.230000004</v>
      </c>
    </row>
    <row r="98" spans="1:6" x14ac:dyDescent="0.15">
      <c r="A98" s="36">
        <v>42881</v>
      </c>
      <c r="B98" s="37">
        <v>958264.87999999989</v>
      </c>
      <c r="C98" s="37">
        <v>1059513.3799999999</v>
      </c>
      <c r="D98" s="38">
        <v>10788617</v>
      </c>
      <c r="E98" s="39">
        <f t="shared" si="3"/>
        <v>9729103.620000001</v>
      </c>
      <c r="F98" s="37">
        <v>45988403.439999998</v>
      </c>
    </row>
    <row r="99" spans="1:6" x14ac:dyDescent="0.15">
      <c r="A99" s="36">
        <v>42886</v>
      </c>
      <c r="B99" s="37">
        <v>965519.94</v>
      </c>
      <c r="C99" s="37">
        <v>1065311.29</v>
      </c>
      <c r="D99" s="38">
        <v>10837658</v>
      </c>
      <c r="E99" s="39">
        <f t="shared" si="3"/>
        <v>9772346.7100000009</v>
      </c>
      <c r="F99" s="37">
        <v>58349098.620000005</v>
      </c>
    </row>
    <row r="100" spans="1:6" x14ac:dyDescent="0.15">
      <c r="A100" s="36">
        <v>42887</v>
      </c>
      <c r="B100" s="37">
        <v>984173.37</v>
      </c>
      <c r="C100" s="37">
        <v>1071874.25</v>
      </c>
      <c r="D100" s="38">
        <v>11024040</v>
      </c>
      <c r="E100" s="39">
        <f t="shared" si="3"/>
        <v>9952165.75</v>
      </c>
      <c r="F100" s="37">
        <v>54852096.379999995</v>
      </c>
    </row>
    <row r="101" spans="1:6" x14ac:dyDescent="0.15">
      <c r="A101" s="36">
        <v>42888</v>
      </c>
      <c r="B101" s="37">
        <v>984572.89</v>
      </c>
      <c r="C101" s="37">
        <v>1079348.8399999999</v>
      </c>
      <c r="D101" s="38">
        <v>10999036</v>
      </c>
      <c r="E101" s="39">
        <f t="shared" si="3"/>
        <v>9919687.1600000001</v>
      </c>
      <c r="F101" s="37">
        <v>73152339.730000004</v>
      </c>
    </row>
    <row r="102" spans="1:6" x14ac:dyDescent="0.15">
      <c r="A102" s="36">
        <v>42891</v>
      </c>
      <c r="B102" s="37">
        <v>986120.99</v>
      </c>
      <c r="C102" s="37">
        <v>1083095.74</v>
      </c>
      <c r="D102" s="38">
        <v>10994476</v>
      </c>
      <c r="E102" s="39">
        <f t="shared" si="3"/>
        <v>9911380.2599999998</v>
      </c>
      <c r="F102" s="37">
        <v>88308407.74000001</v>
      </c>
    </row>
    <row r="103" spans="1:6" x14ac:dyDescent="0.15">
      <c r="A103" s="36">
        <v>42892</v>
      </c>
      <c r="B103" s="37">
        <v>987264.27</v>
      </c>
      <c r="C103" s="37">
        <v>1085463.53</v>
      </c>
      <c r="D103" s="38">
        <v>11007595</v>
      </c>
      <c r="E103" s="39">
        <f t="shared" si="3"/>
        <v>9922131.4700000007</v>
      </c>
      <c r="F103" s="37">
        <v>90485921.590000004</v>
      </c>
    </row>
    <row r="104" spans="1:6" x14ac:dyDescent="0.15">
      <c r="A104" s="36">
        <v>42893</v>
      </c>
      <c r="B104" s="37">
        <v>987264.27</v>
      </c>
      <c r="C104" s="37">
        <v>1088731.54</v>
      </c>
      <c r="D104" s="38">
        <v>11092441</v>
      </c>
      <c r="E104" s="39">
        <f t="shared" si="3"/>
        <v>10003709.460000001</v>
      </c>
      <c r="F104" s="37">
        <v>82059580.539999992</v>
      </c>
    </row>
    <row r="105" spans="1:6" x14ac:dyDescent="0.15">
      <c r="A105" s="36">
        <v>42894</v>
      </c>
      <c r="B105" s="37">
        <v>992801.12</v>
      </c>
      <c r="C105" s="37">
        <v>1093372.6600000001</v>
      </c>
      <c r="D105" s="38">
        <v>11094491</v>
      </c>
      <c r="E105" s="39">
        <f t="shared" si="3"/>
        <v>10001118.34</v>
      </c>
      <c r="F105" s="37">
        <v>99295674.519999996</v>
      </c>
    </row>
    <row r="106" spans="1:6" x14ac:dyDescent="0.15">
      <c r="A106" s="36">
        <v>42895</v>
      </c>
      <c r="B106" s="37">
        <v>992801.12</v>
      </c>
      <c r="C106" s="37">
        <v>1098013.78</v>
      </c>
      <c r="D106" s="38">
        <v>11189927</v>
      </c>
      <c r="E106" s="39">
        <f t="shared" si="3"/>
        <v>10091913.220000001</v>
      </c>
      <c r="F106" s="37">
        <v>116531768.5</v>
      </c>
    </row>
    <row r="107" spans="1:6" x14ac:dyDescent="0.15">
      <c r="A107" s="36">
        <v>42898</v>
      </c>
      <c r="B107" s="37">
        <v>999523.57</v>
      </c>
      <c r="C107" s="37">
        <v>1103637.6800000002</v>
      </c>
      <c r="D107" s="38">
        <v>11263484</v>
      </c>
      <c r="E107" s="39">
        <f t="shared" si="3"/>
        <v>10159846.32</v>
      </c>
      <c r="F107" s="37">
        <v>70244339.209999993</v>
      </c>
    </row>
    <row r="108" spans="1:6" x14ac:dyDescent="0.15">
      <c r="A108" s="36">
        <v>42899</v>
      </c>
      <c r="B108" s="37">
        <v>1003382.35</v>
      </c>
      <c r="C108" s="37">
        <v>1108093.6800000002</v>
      </c>
      <c r="D108" s="38">
        <v>11245670</v>
      </c>
      <c r="E108" s="39">
        <f t="shared" si="3"/>
        <v>10137576.32</v>
      </c>
      <c r="F108" s="37">
        <v>73209677.200000003</v>
      </c>
    </row>
    <row r="109" spans="1:6" x14ac:dyDescent="0.15">
      <c r="A109" s="36">
        <v>42900</v>
      </c>
      <c r="B109" s="37">
        <v>1006027.28</v>
      </c>
      <c r="C109" s="37">
        <v>1111278.48</v>
      </c>
      <c r="D109" s="38">
        <v>11164576</v>
      </c>
      <c r="E109" s="39">
        <f t="shared" si="3"/>
        <v>10053297.52</v>
      </c>
      <c r="F109" s="37">
        <v>88215304.739999995</v>
      </c>
    </row>
    <row r="110" spans="1:6" x14ac:dyDescent="0.15">
      <c r="A110" s="36">
        <v>42901</v>
      </c>
      <c r="B110" s="37">
        <v>1016489.0700000001</v>
      </c>
      <c r="C110" s="37">
        <v>1113799.6499999999</v>
      </c>
      <c r="D110" s="38">
        <v>11097108</v>
      </c>
      <c r="E110" s="39">
        <f t="shared" si="3"/>
        <v>9983308.3499999996</v>
      </c>
      <c r="F110" s="37">
        <v>93111080.700000003</v>
      </c>
    </row>
    <row r="111" spans="1:6" x14ac:dyDescent="0.15">
      <c r="A111" s="36">
        <v>42902</v>
      </c>
      <c r="B111" s="37">
        <v>1019664.9600000001</v>
      </c>
      <c r="C111" s="37">
        <v>1115959.5</v>
      </c>
      <c r="D111" s="38">
        <v>11111716</v>
      </c>
      <c r="E111" s="39">
        <f t="shared" si="3"/>
        <v>9995756.5</v>
      </c>
      <c r="F111" s="37">
        <v>98526155.590000004</v>
      </c>
    </row>
    <row r="112" spans="1:6" x14ac:dyDescent="0.15">
      <c r="A112" s="36">
        <v>42905</v>
      </c>
      <c r="B112" s="37">
        <v>1022984.29</v>
      </c>
      <c r="C112" s="37">
        <v>1117999.96</v>
      </c>
      <c r="D112" s="38">
        <v>11302679</v>
      </c>
      <c r="E112" s="39">
        <f t="shared" si="3"/>
        <v>10184679.039999999</v>
      </c>
      <c r="F112" s="37">
        <v>97081906.659999996</v>
      </c>
    </row>
    <row r="113" spans="1:6" x14ac:dyDescent="0.15">
      <c r="A113" s="36">
        <v>42906</v>
      </c>
      <c r="B113" s="37">
        <v>1025088.41</v>
      </c>
      <c r="C113" s="37">
        <v>1120593.75</v>
      </c>
      <c r="D113" s="38">
        <v>11285004</v>
      </c>
      <c r="E113" s="39">
        <f t="shared" si="3"/>
        <v>10164410.25</v>
      </c>
      <c r="F113" s="37">
        <v>113529254.42999999</v>
      </c>
    </row>
    <row r="114" spans="1:6" x14ac:dyDescent="0.15">
      <c r="A114" s="36">
        <v>42907</v>
      </c>
      <c r="B114" s="37">
        <v>1026710.05</v>
      </c>
      <c r="C114" s="37">
        <v>1123941.9099999999</v>
      </c>
      <c r="D114" s="38">
        <v>11384610</v>
      </c>
      <c r="E114" s="39">
        <f t="shared" si="3"/>
        <v>10260668.09</v>
      </c>
      <c r="F114" s="37">
        <v>102670928.19999999</v>
      </c>
    </row>
    <row r="115" spans="1:6" x14ac:dyDescent="0.15">
      <c r="A115" s="36">
        <v>42908</v>
      </c>
      <c r="B115" s="37">
        <v>1036984.4400000001</v>
      </c>
      <c r="C115" s="37">
        <v>1129246.67</v>
      </c>
      <c r="D115" s="38">
        <v>11460375</v>
      </c>
      <c r="E115" s="39">
        <f t="shared" si="3"/>
        <v>10331128.33</v>
      </c>
      <c r="F115" s="37">
        <v>77292625.25</v>
      </c>
    </row>
    <row r="116" spans="1:6" x14ac:dyDescent="0.15">
      <c r="A116" s="36">
        <v>42909</v>
      </c>
      <c r="B116" s="37">
        <v>1036984.4400000001</v>
      </c>
      <c r="C116" s="37">
        <v>1129246.67</v>
      </c>
      <c r="D116" s="38">
        <v>11619375</v>
      </c>
      <c r="E116" s="39">
        <f t="shared" si="3"/>
        <v>10490128.33</v>
      </c>
      <c r="F116" s="37">
        <v>77292625.25</v>
      </c>
    </row>
    <row r="117" spans="1:6" x14ac:dyDescent="0.15">
      <c r="A117" s="36">
        <v>42912</v>
      </c>
      <c r="B117" s="37">
        <v>1047053.1000000001</v>
      </c>
      <c r="C117" s="37">
        <v>1136384.77</v>
      </c>
      <c r="D117" s="38">
        <v>11581406</v>
      </c>
      <c r="E117" s="39">
        <f t="shared" si="3"/>
        <v>10445021.23</v>
      </c>
      <c r="F117" s="37">
        <v>84398189.549999997</v>
      </c>
    </row>
    <row r="118" spans="1:6" x14ac:dyDescent="0.15">
      <c r="A118" s="36">
        <v>42913</v>
      </c>
      <c r="B118" s="37">
        <v>1052182.7000000002</v>
      </c>
      <c r="C118" s="37">
        <v>1140727.24</v>
      </c>
      <c r="D118" s="38">
        <v>11641994</v>
      </c>
      <c r="E118" s="39">
        <f t="shared" si="3"/>
        <v>10501266.76</v>
      </c>
      <c r="F118" s="37">
        <v>94253682.299999997</v>
      </c>
    </row>
    <row r="119" spans="1:6" x14ac:dyDescent="0.15">
      <c r="A119" s="36">
        <v>42914</v>
      </c>
      <c r="B119" s="37">
        <v>1057550.3800000001</v>
      </c>
      <c r="C119" s="37">
        <v>1144893.97</v>
      </c>
      <c r="D119" s="38">
        <v>11675985</v>
      </c>
      <c r="E119" s="39">
        <f t="shared" si="3"/>
        <v>10531091.029999999</v>
      </c>
      <c r="F119" s="37">
        <v>97942308.920000002</v>
      </c>
    </row>
    <row r="120" spans="1:6" x14ac:dyDescent="0.15">
      <c r="A120" s="36">
        <v>42915</v>
      </c>
      <c r="B120" s="37">
        <v>1085789.01</v>
      </c>
      <c r="C120" s="37">
        <v>1147402.22</v>
      </c>
      <c r="D120" s="38">
        <v>11772182</v>
      </c>
      <c r="E120" s="39">
        <f t="shared" si="3"/>
        <v>10624779.779999999</v>
      </c>
      <c r="F120" s="37">
        <v>93518071.109999999</v>
      </c>
    </row>
    <row r="121" spans="1:6" x14ac:dyDescent="0.15">
      <c r="A121" s="36">
        <v>42916</v>
      </c>
      <c r="B121" s="37">
        <v>1085789.01</v>
      </c>
      <c r="C121" s="37">
        <v>1149910.47</v>
      </c>
      <c r="D121" s="38">
        <v>11776155</v>
      </c>
      <c r="E121" s="39">
        <f t="shared" si="3"/>
        <v>10626244.529999999</v>
      </c>
      <c r="F121" s="37">
        <v>93518071.109999999</v>
      </c>
    </row>
    <row r="122" spans="1:6" x14ac:dyDescent="0.15">
      <c r="A122" s="36"/>
      <c r="B122" s="37"/>
      <c r="C122" s="37"/>
      <c r="D122" s="38"/>
      <c r="E122" s="39"/>
      <c r="F122" s="37"/>
    </row>
    <row r="123" spans="1:6" x14ac:dyDescent="0.15">
      <c r="A123" s="36"/>
      <c r="B123" s="37"/>
      <c r="C123" s="37"/>
      <c r="D123" s="38"/>
      <c r="E123" s="39"/>
      <c r="F123" s="37"/>
    </row>
    <row r="124" spans="1:6" x14ac:dyDescent="0.15">
      <c r="A124" s="36"/>
      <c r="B124" s="37"/>
      <c r="C124" s="37"/>
      <c r="D124" s="38"/>
      <c r="E124" s="39"/>
      <c r="F124" s="37"/>
    </row>
    <row r="125" spans="1:6" x14ac:dyDescent="0.15">
      <c r="A125" s="36"/>
      <c r="B125" s="37"/>
      <c r="C125" s="37"/>
      <c r="D125" s="38"/>
      <c r="E125" s="39"/>
      <c r="F125" s="37"/>
    </row>
    <row r="126" spans="1:6" x14ac:dyDescent="0.15">
      <c r="A126" s="36"/>
      <c r="B126" s="37"/>
      <c r="C126" s="37"/>
      <c r="D126" s="38"/>
      <c r="E126" s="39"/>
      <c r="F126" s="37"/>
    </row>
    <row r="127" spans="1:6" x14ac:dyDescent="0.15">
      <c r="A127" s="36"/>
      <c r="B127" s="37"/>
      <c r="C127" s="37"/>
      <c r="D127" s="38"/>
      <c r="E127" s="39"/>
      <c r="F127" s="37"/>
    </row>
    <row r="128" spans="1:6" x14ac:dyDescent="0.15">
      <c r="A128" s="36"/>
      <c r="B128" s="37"/>
      <c r="C128" s="37"/>
      <c r="D128" s="37"/>
      <c r="E128" s="39"/>
      <c r="F128" s="37"/>
    </row>
    <row r="129" spans="1:6" x14ac:dyDescent="0.15">
      <c r="A129" s="36"/>
      <c r="B129" s="37"/>
      <c r="C129" s="37"/>
      <c r="D129" s="38"/>
      <c r="E129" s="39"/>
      <c r="F129" s="37"/>
    </row>
    <row r="130" spans="1:6" x14ac:dyDescent="0.15">
      <c r="A130" s="36"/>
      <c r="B130" s="37"/>
      <c r="C130" s="37"/>
      <c r="D130" s="38"/>
      <c r="E130" s="39"/>
      <c r="F130" s="37"/>
    </row>
    <row r="131" spans="1:6" x14ac:dyDescent="0.15">
      <c r="A131" s="36"/>
      <c r="B131" s="37"/>
      <c r="C131" s="37"/>
      <c r="D131" s="38"/>
      <c r="E131" s="39"/>
      <c r="F131" s="37"/>
    </row>
    <row r="132" spans="1:6" x14ac:dyDescent="0.15">
      <c r="A132" s="36"/>
      <c r="B132" s="37"/>
      <c r="C132" s="37"/>
      <c r="D132" s="38"/>
      <c r="E132" s="39"/>
      <c r="F132" s="37"/>
    </row>
    <row r="133" spans="1:6" x14ac:dyDescent="0.15">
      <c r="A133" s="36"/>
      <c r="B133" s="37"/>
      <c r="C133" s="37"/>
      <c r="D133" s="38"/>
      <c r="E133" s="39"/>
      <c r="F133" s="37"/>
    </row>
    <row r="134" spans="1:6" x14ac:dyDescent="0.15">
      <c r="A134" s="36"/>
      <c r="B134" s="37"/>
      <c r="C134" s="37"/>
      <c r="D134" s="38"/>
      <c r="E134" s="39"/>
      <c r="F134" s="37"/>
    </row>
    <row r="135" spans="1:6" x14ac:dyDescent="0.15">
      <c r="A135" s="36"/>
      <c r="B135" s="37"/>
      <c r="C135" s="37"/>
      <c r="D135" s="38"/>
      <c r="E135" s="39"/>
      <c r="F135" s="37"/>
    </row>
    <row r="136" spans="1:6" x14ac:dyDescent="0.15">
      <c r="A136" s="36"/>
      <c r="B136" s="37"/>
      <c r="C136" s="37"/>
      <c r="D136" s="38"/>
      <c r="E136" s="39"/>
      <c r="F136" s="37"/>
    </row>
    <row r="137" spans="1:6" x14ac:dyDescent="0.15">
      <c r="A137" s="36"/>
      <c r="B137" s="37"/>
      <c r="C137" s="37"/>
      <c r="D137" s="38"/>
      <c r="E137" s="39"/>
      <c r="F137" s="37"/>
    </row>
    <row r="138" spans="1:6" x14ac:dyDescent="0.15">
      <c r="A138" s="36"/>
      <c r="B138" s="37"/>
      <c r="C138" s="37"/>
      <c r="D138" s="38"/>
      <c r="E138" s="39"/>
      <c r="F138" s="37"/>
    </row>
    <row r="139" spans="1:6" x14ac:dyDescent="0.15">
      <c r="A139" s="36"/>
      <c r="B139" s="37"/>
      <c r="C139" s="37"/>
      <c r="D139" s="38"/>
      <c r="E139" s="39"/>
      <c r="F139" s="37"/>
    </row>
    <row r="140" spans="1:6" x14ac:dyDescent="0.15">
      <c r="A140" s="36"/>
      <c r="B140" s="37"/>
      <c r="C140" s="37"/>
      <c r="D140" s="38"/>
      <c r="E140" s="39"/>
      <c r="F140" s="37"/>
    </row>
    <row r="141" spans="1:6" x14ac:dyDescent="0.15">
      <c r="A141" s="36"/>
      <c r="B141" s="37"/>
      <c r="C141" s="37"/>
      <c r="D141" s="38"/>
      <c r="E141" s="39"/>
      <c r="F141" s="37"/>
    </row>
    <row r="144" spans="1:6" x14ac:dyDescent="0.15">
      <c r="A144" s="36"/>
    </row>
    <row r="147" spans="1:13" x14ac:dyDescent="0.15">
      <c r="C147" s="45"/>
    </row>
    <row r="150" spans="1:13" x14ac:dyDescent="0.15">
      <c r="A150" s="10" t="s">
        <v>12</v>
      </c>
    </row>
    <row r="151" spans="1:13" x14ac:dyDescent="0.15">
      <c r="B151" s="35" t="s">
        <v>15</v>
      </c>
      <c r="C151" s="35" t="s">
        <v>16</v>
      </c>
      <c r="D151" s="35" t="s">
        <v>17</v>
      </c>
      <c r="E151" s="35" t="s">
        <v>18</v>
      </c>
      <c r="F151" s="35" t="s">
        <v>19</v>
      </c>
      <c r="G151" s="35" t="s">
        <v>20</v>
      </c>
      <c r="H151" s="35" t="s">
        <v>21</v>
      </c>
      <c r="I151" s="35" t="s">
        <v>25</v>
      </c>
      <c r="J151" s="35" t="s">
        <v>24</v>
      </c>
      <c r="K151" s="35" t="s">
        <v>22</v>
      </c>
      <c r="L151" s="35" t="s">
        <v>23</v>
      </c>
      <c r="M151" s="35" t="s">
        <v>26</v>
      </c>
    </row>
    <row r="152" spans="1:13" x14ac:dyDescent="0.15">
      <c r="A152" s="36">
        <v>42738</v>
      </c>
      <c r="B152" s="37">
        <f>B3-B$2</f>
        <v>3404.5900000000838</v>
      </c>
      <c r="C152" s="37">
        <f>C3-C$2</f>
        <v>2402.9499999999534</v>
      </c>
      <c r="D152" s="37">
        <f>D3-D$2</f>
        <v>297603</v>
      </c>
      <c r="E152" s="37">
        <f t="shared" ref="E152:E170" si="4">D152-C152</f>
        <v>295200.05000000005</v>
      </c>
      <c r="F152" s="44">
        <f>F3</f>
        <v>90994323.219999999</v>
      </c>
      <c r="G152" s="46">
        <f>E152/L152</f>
        <v>3.2441589711732356E-3</v>
      </c>
      <c r="H152" s="46">
        <f>E152/150000000</f>
        <v>1.9680003333333337E-3</v>
      </c>
      <c r="I152" s="37">
        <f>G3-$G$2</f>
        <v>353025.26799999969</v>
      </c>
      <c r="J152" s="37">
        <f>H3-$H$2</f>
        <v>343957.71399999969</v>
      </c>
      <c r="K152" s="47">
        <f>DATEDIF($A$144,A152,"D")+1</f>
        <v>42739</v>
      </c>
      <c r="L152" s="5">
        <f>AVERAGE(F152)</f>
        <v>90994323.219999999</v>
      </c>
    </row>
    <row r="153" spans="1:13" x14ac:dyDescent="0.15">
      <c r="A153" s="36">
        <v>42739</v>
      </c>
      <c r="B153" s="37">
        <f>B4-$B$2</f>
        <v>9106.7200000000885</v>
      </c>
      <c r="C153" s="37">
        <f>C4-C$2</f>
        <v>5125.0100000000093</v>
      </c>
      <c r="D153" s="37">
        <f>D4-D$2</f>
        <v>545189</v>
      </c>
      <c r="E153" s="37">
        <f t="shared" si="4"/>
        <v>540063.99</v>
      </c>
      <c r="F153" s="44">
        <f>F4</f>
        <v>87667319.819999993</v>
      </c>
      <c r="G153" s="46">
        <f>E153/L153</f>
        <v>6.0456624131581147E-3</v>
      </c>
      <c r="H153" s="46">
        <f t="shared" ref="H153:H179" si="5">E153/150000000</f>
        <v>3.6004266000000001E-3</v>
      </c>
      <c r="I153" s="37">
        <f>G4-$G$2</f>
        <v>604557.80799999973</v>
      </c>
      <c r="J153" s="37">
        <f>H4-$H$2</f>
        <v>616632.69999999972</v>
      </c>
      <c r="K153" s="47">
        <f>DATEDIF($A$144,A153,"D")+1</f>
        <v>42740</v>
      </c>
      <c r="L153" s="5">
        <f>AVERAGE($F$152:F153)</f>
        <v>89330821.519999996</v>
      </c>
    </row>
    <row r="154" spans="1:13" x14ac:dyDescent="0.15">
      <c r="A154" s="36">
        <v>42740</v>
      </c>
      <c r="B154" s="37">
        <f>B5-$B$2</f>
        <v>12044.650000000023</v>
      </c>
      <c r="C154" s="37">
        <f>C5-C$2</f>
        <v>6329.1699999999255</v>
      </c>
      <c r="D154" s="37">
        <f>D5-D$2</f>
        <v>662682</v>
      </c>
      <c r="E154" s="37">
        <f t="shared" si="4"/>
        <v>656352.83000000007</v>
      </c>
      <c r="F154" s="44">
        <f>F5</f>
        <v>82531963.170000002</v>
      </c>
      <c r="G154" s="46">
        <f t="shared" ref="G154:G179" si="6">E154/L154</f>
        <v>7.5386933032996024E-3</v>
      </c>
      <c r="H154" s="46">
        <f t="shared" si="5"/>
        <v>4.3756855333333339E-3</v>
      </c>
      <c r="I154" s="37">
        <f>G5-$G$2</f>
        <v>756912.9179999996</v>
      </c>
      <c r="J154" s="37">
        <f>H5-$H$2</f>
        <v>784882.08600000013</v>
      </c>
      <c r="K154" s="47">
        <f t="shared" ref="K154:K179" si="7">DATEDIF($A$144,A154,"D")+1</f>
        <v>42741</v>
      </c>
      <c r="L154" s="5">
        <f>AVERAGE($F$152:F154)</f>
        <v>87064535.403333321</v>
      </c>
    </row>
    <row r="155" spans="1:13" x14ac:dyDescent="0.15">
      <c r="A155" s="36">
        <v>42741</v>
      </c>
      <c r="B155" s="37">
        <f>B6-$B$2</f>
        <v>13386.320000000065</v>
      </c>
      <c r="C155" s="37">
        <f>C6-C$2</f>
        <v>6838.9399999999441</v>
      </c>
      <c r="D155" s="37">
        <f>D6-D$2</f>
        <v>564873</v>
      </c>
      <c r="E155" s="37">
        <f t="shared" si="4"/>
        <v>558034.06000000006</v>
      </c>
      <c r="F155" s="44">
        <f>F6</f>
        <v>83070343.939999998</v>
      </c>
      <c r="G155" s="46">
        <f t="shared" si="6"/>
        <v>6.4837931448454922E-3</v>
      </c>
      <c r="H155" s="46">
        <f t="shared" si="5"/>
        <v>3.720227066666667E-3</v>
      </c>
      <c r="I155" s="37">
        <f>G6-$G$2</f>
        <v>628815.31599999964</v>
      </c>
      <c r="J155" s="37">
        <f>H6-$H$2</f>
        <v>642812.58799999999</v>
      </c>
      <c r="K155" s="47">
        <f t="shared" si="7"/>
        <v>42742</v>
      </c>
      <c r="L155" s="5">
        <f>AVERAGE($F$152:F155)</f>
        <v>86065987.537499994</v>
      </c>
    </row>
    <row r="156" spans="1:13" x14ac:dyDescent="0.15">
      <c r="A156" s="36">
        <v>42744</v>
      </c>
      <c r="B156" s="37">
        <f>B7-$B$2</f>
        <v>14794.650000000023</v>
      </c>
      <c r="C156" s="37">
        <f>C7-C$2</f>
        <v>8076.6300000000047</v>
      </c>
      <c r="D156" s="37">
        <f>D7-D$2</f>
        <v>734264</v>
      </c>
      <c r="E156" s="37">
        <f t="shared" si="4"/>
        <v>726187.37</v>
      </c>
      <c r="F156" s="44">
        <f>F7</f>
        <v>82613973.519999996</v>
      </c>
      <c r="G156" s="46">
        <f t="shared" si="6"/>
        <v>8.5057967364152408E-3</v>
      </c>
      <c r="H156" s="46">
        <f t="shared" si="5"/>
        <v>4.8412491333333337E-3</v>
      </c>
      <c r="I156" s="37">
        <f>G7-$G$2</f>
        <v>812124.99600000028</v>
      </c>
      <c r="J156" s="37">
        <f>H7-$H$2</f>
        <v>839852.81799999997</v>
      </c>
      <c r="K156" s="47">
        <f t="shared" si="7"/>
        <v>42745</v>
      </c>
      <c r="L156" s="5">
        <f>AVERAGE($F$152:F156)</f>
        <v>85375584.733999997</v>
      </c>
    </row>
    <row r="157" spans="1:13" x14ac:dyDescent="0.15">
      <c r="A157" s="36">
        <v>42745</v>
      </c>
      <c r="B157" s="37">
        <f>B8-$B$2</f>
        <v>15339.239999999991</v>
      </c>
      <c r="C157" s="37">
        <f>C8-C$2</f>
        <v>10809.789999999921</v>
      </c>
      <c r="D157" s="37">
        <f>D8-D$2</f>
        <v>901031</v>
      </c>
      <c r="E157" s="37">
        <f t="shared" si="4"/>
        <v>890221.21000000008</v>
      </c>
      <c r="F157" s="44">
        <f>F8</f>
        <v>82714064.219999999</v>
      </c>
      <c r="G157" s="46">
        <f t="shared" si="6"/>
        <v>1.0481576215741001E-2</v>
      </c>
      <c r="H157" s="46">
        <f t="shared" si="5"/>
        <v>5.9348080666666676E-3</v>
      </c>
      <c r="I157" s="37">
        <f>G8-$G$2</f>
        <v>1005934.3459999999</v>
      </c>
      <c r="J157" s="37">
        <f>H8-$H$2</f>
        <v>1005656.5879999995</v>
      </c>
      <c r="K157" s="47">
        <f t="shared" si="7"/>
        <v>42746</v>
      </c>
      <c r="L157" s="5">
        <f>AVERAGE($F$152:F157)</f>
        <v>84931997.981666669</v>
      </c>
    </row>
    <row r="158" spans="1:13" x14ac:dyDescent="0.15">
      <c r="A158" s="36">
        <v>42746</v>
      </c>
      <c r="B158" s="37">
        <f>B9-$B$2</f>
        <v>16620.900000000023</v>
      </c>
      <c r="C158" s="37">
        <f>C9-C$2</f>
        <v>12725.099999999977</v>
      </c>
      <c r="D158" s="37">
        <f>D9-D$2</f>
        <v>968991</v>
      </c>
      <c r="E158" s="37">
        <f t="shared" si="4"/>
        <v>956265.9</v>
      </c>
      <c r="F158" s="44">
        <f>F9</f>
        <v>81637149.829999998</v>
      </c>
      <c r="G158" s="46">
        <f t="shared" si="6"/>
        <v>1.1321940805918371E-2</v>
      </c>
      <c r="H158" s="46">
        <f t="shared" si="5"/>
        <v>6.3751060000000002E-3</v>
      </c>
      <c r="I158" s="37">
        <f>G9-$G$2</f>
        <v>931712.16199999955</v>
      </c>
      <c r="J158" s="37">
        <f>H9-$H$2</f>
        <v>965436.12199999951</v>
      </c>
      <c r="K158" s="47">
        <f t="shared" si="7"/>
        <v>42747</v>
      </c>
      <c r="L158" s="5">
        <f>AVERAGE($F$152:F158)</f>
        <v>84461305.388571426</v>
      </c>
    </row>
    <row r="159" spans="1:13" x14ac:dyDescent="0.15">
      <c r="A159" s="36">
        <v>42747</v>
      </c>
      <c r="B159" s="37">
        <f>B10-$B$2</f>
        <v>16620.900000000023</v>
      </c>
      <c r="C159" s="37">
        <f>C10-C$2</f>
        <v>13195.859999999986</v>
      </c>
      <c r="D159" s="37">
        <f>D10-D$2</f>
        <v>978512</v>
      </c>
      <c r="E159" s="37">
        <f t="shared" si="4"/>
        <v>965316.14</v>
      </c>
      <c r="F159" s="44">
        <f>F10</f>
        <v>81232594.590000004</v>
      </c>
      <c r="G159" s="46">
        <f t="shared" si="6"/>
        <v>1.1483968156034743E-2</v>
      </c>
      <c r="H159" s="46">
        <f t="shared" si="5"/>
        <v>6.4354409333333331E-3</v>
      </c>
      <c r="I159" s="37">
        <f>G10-$G$2</f>
        <v>1405160.9399999995</v>
      </c>
      <c r="J159" s="37">
        <f>H10-$H$2</f>
        <v>1404142.6399999997</v>
      </c>
      <c r="K159" s="47">
        <f t="shared" si="7"/>
        <v>42748</v>
      </c>
      <c r="L159" s="5">
        <f>AVERAGE($F$152:F159)</f>
        <v>84057716.538750008</v>
      </c>
    </row>
    <row r="160" spans="1:13" x14ac:dyDescent="0.15">
      <c r="A160" s="36">
        <v>42748</v>
      </c>
      <c r="B160" s="37">
        <f>B11-$B$2</f>
        <v>19282.580000000075</v>
      </c>
      <c r="C160" s="37">
        <f>C11-C$2</f>
        <v>15243.04999999993</v>
      </c>
      <c r="D160" s="37">
        <f>D11-D$2</f>
        <v>1046581</v>
      </c>
      <c r="E160" s="37">
        <f t="shared" si="4"/>
        <v>1031337.9500000001</v>
      </c>
      <c r="F160" s="44">
        <f>F11</f>
        <v>82157397.789999992</v>
      </c>
      <c r="G160" s="46">
        <f>E160/L160</f>
        <v>1.2300299819817674E-2</v>
      </c>
      <c r="H160" s="46">
        <f t="shared" si="5"/>
        <v>6.8755863333333335E-3</v>
      </c>
      <c r="I160" s="37">
        <f>G11-$G$2</f>
        <v>1329860.6559999995</v>
      </c>
      <c r="J160" s="37">
        <f>H11-$H$2</f>
        <v>1306328.7400000002</v>
      </c>
      <c r="K160" s="47">
        <f t="shared" si="7"/>
        <v>42749</v>
      </c>
      <c r="L160" s="5">
        <f>AVERAGE($F$152:F160)</f>
        <v>83846570.01111111</v>
      </c>
    </row>
    <row r="161" spans="1:12" x14ac:dyDescent="0.15">
      <c r="A161" s="36">
        <v>42751</v>
      </c>
      <c r="B161" s="37">
        <f>B12-$B$2</f>
        <v>21370.090000000084</v>
      </c>
      <c r="C161" s="37">
        <f>C12-C$2</f>
        <v>24578.589999999967</v>
      </c>
      <c r="D161" s="37">
        <f>D12-D$2</f>
        <v>1655124</v>
      </c>
      <c r="E161" s="37">
        <f t="shared" si="4"/>
        <v>1630545.4100000001</v>
      </c>
      <c r="F161" s="44">
        <f>F12</f>
        <v>79987319.460000008</v>
      </c>
      <c r="G161" s="46">
        <f t="shared" si="6"/>
        <v>1.9536697935411532E-2</v>
      </c>
      <c r="H161" s="46">
        <f t="shared" si="5"/>
        <v>1.0870302733333335E-2</v>
      </c>
      <c r="I161" s="37">
        <f>G12-$G$2</f>
        <v>1747714.3099999996</v>
      </c>
      <c r="J161" s="37">
        <f>H12-$H$2</f>
        <v>1781287.6959999995</v>
      </c>
      <c r="K161" s="47">
        <f t="shared" si="7"/>
        <v>42752</v>
      </c>
      <c r="L161" s="5">
        <f>AVERAGE($F$152:F161)</f>
        <v>83460644.956</v>
      </c>
    </row>
    <row r="162" spans="1:12" x14ac:dyDescent="0.15">
      <c r="A162" s="36">
        <v>42752</v>
      </c>
      <c r="B162" s="37">
        <f>B13-$B$2</f>
        <v>23535.090000000084</v>
      </c>
      <c r="C162" s="37">
        <f>C13-C$2</f>
        <v>28248.929999999935</v>
      </c>
      <c r="D162" s="37">
        <f>D13-D$2</f>
        <v>1442651</v>
      </c>
      <c r="E162" s="37">
        <f t="shared" si="4"/>
        <v>1414402.07</v>
      </c>
      <c r="F162" s="44">
        <f>F13</f>
        <v>74228087.329999998</v>
      </c>
      <c r="G162" s="46">
        <f t="shared" si="6"/>
        <v>1.7119092792446441E-2</v>
      </c>
      <c r="H162" s="46">
        <f t="shared" si="5"/>
        <v>9.4293471333333333E-3</v>
      </c>
      <c r="I162" s="37">
        <f>G13-$G$2</f>
        <v>1537927.1519999998</v>
      </c>
      <c r="J162" s="37">
        <f>H13-$H$2</f>
        <v>1515386.5439999998</v>
      </c>
      <c r="K162" s="47">
        <f t="shared" si="7"/>
        <v>42753</v>
      </c>
      <c r="L162" s="5">
        <f>AVERAGE($F$152:F162)</f>
        <v>82621321.535454556</v>
      </c>
    </row>
    <row r="163" spans="1:12" x14ac:dyDescent="0.15">
      <c r="A163" s="36">
        <v>42753</v>
      </c>
      <c r="B163" s="37">
        <f>B14-$B$2</f>
        <v>30972.170000000042</v>
      </c>
      <c r="C163" s="37">
        <f>C14-C$2</f>
        <v>37068.75</v>
      </c>
      <c r="D163" s="37">
        <f>D14-D$2</f>
        <v>1718940</v>
      </c>
      <c r="E163" s="37">
        <f t="shared" si="4"/>
        <v>1681871.25</v>
      </c>
      <c r="F163" s="44">
        <f>F14</f>
        <v>63852035.030000001</v>
      </c>
      <c r="G163" s="46">
        <f t="shared" si="6"/>
        <v>2.0749186410748494E-2</v>
      </c>
      <c r="H163" s="46">
        <f t="shared" si="5"/>
        <v>1.1212475E-2</v>
      </c>
      <c r="I163" s="37">
        <f>G14-$G$2</f>
        <v>1616127.273</v>
      </c>
      <c r="J163" s="37">
        <f>H14-$H$2</f>
        <v>1626009.1749999998</v>
      </c>
      <c r="K163" s="47">
        <f t="shared" si="7"/>
        <v>42754</v>
      </c>
      <c r="L163" s="5">
        <f>AVERAGE($F$152:F163)</f>
        <v>81057214.326666668</v>
      </c>
    </row>
    <row r="164" spans="1:12" x14ac:dyDescent="0.15">
      <c r="A164" s="36">
        <v>42754</v>
      </c>
      <c r="B164" s="37">
        <f>B15-$B$2</f>
        <v>47477.170000000042</v>
      </c>
      <c r="C164" s="37">
        <f>C15-C$2</f>
        <v>43177.739999999991</v>
      </c>
      <c r="D164" s="37">
        <f>D15-D$2</f>
        <v>1758778</v>
      </c>
      <c r="E164" s="37">
        <f t="shared" si="4"/>
        <v>1715600.26</v>
      </c>
      <c r="F164" s="44">
        <f>F15</f>
        <v>61914321.259999998</v>
      </c>
      <c r="G164" s="46">
        <f t="shared" si="6"/>
        <v>2.1556914871249541E-2</v>
      </c>
      <c r="H164" s="46">
        <f t="shared" si="5"/>
        <v>1.1437335066666667E-2</v>
      </c>
      <c r="I164" s="37">
        <f>G15-$G$2</f>
        <v>1694327.3939999994</v>
      </c>
      <c r="J164" s="37">
        <f>H15-$H$2</f>
        <v>1736631.8059999999</v>
      </c>
      <c r="K164" s="47">
        <f t="shared" si="7"/>
        <v>42755</v>
      </c>
      <c r="L164" s="5">
        <f>AVERAGE($F$152:F164)</f>
        <v>79584684.090769231</v>
      </c>
    </row>
    <row r="165" spans="1:12" x14ac:dyDescent="0.15">
      <c r="A165" s="36">
        <v>42755</v>
      </c>
      <c r="B165" s="37">
        <f>B16-$B$2</f>
        <v>54710.080000000075</v>
      </c>
      <c r="C165" s="37">
        <f>C16-C$2</f>
        <v>51310.349999999977</v>
      </c>
      <c r="D165" s="37">
        <f>D16-D$2</f>
        <v>2078152</v>
      </c>
      <c r="E165" s="37">
        <f t="shared" si="4"/>
        <v>2026841.65</v>
      </c>
      <c r="F165" s="44">
        <f>F16</f>
        <v>70555965.219999999</v>
      </c>
      <c r="G165" s="46">
        <f t="shared" si="6"/>
        <v>2.5675796955267755E-2</v>
      </c>
      <c r="H165" s="46">
        <f t="shared" si="5"/>
        <v>1.3512277666666666E-2</v>
      </c>
      <c r="I165" s="37">
        <f>G16-$G$2</f>
        <v>2157870.0499999998</v>
      </c>
      <c r="J165" s="37">
        <f>H16-$H$2</f>
        <v>2174319.426</v>
      </c>
      <c r="K165" s="47">
        <f t="shared" si="7"/>
        <v>42756</v>
      </c>
      <c r="L165" s="5">
        <f>AVERAGE($F$152:F165)</f>
        <v>78939775.600000009</v>
      </c>
    </row>
    <row r="166" spans="1:12" x14ac:dyDescent="0.15">
      <c r="A166" s="36">
        <v>42758</v>
      </c>
      <c r="B166" s="37">
        <f>B17-$B$2</f>
        <v>56168.820000000065</v>
      </c>
      <c r="C166" s="37">
        <f>C17-C$2</f>
        <v>55296.130000000005</v>
      </c>
      <c r="D166" s="37">
        <f>D17-D$2</f>
        <v>1797431</v>
      </c>
      <c r="E166" s="37">
        <f t="shared" si="4"/>
        <v>1742134.87</v>
      </c>
      <c r="F166" s="44">
        <f>F17</f>
        <v>78102138.390000001</v>
      </c>
      <c r="G166" s="46">
        <f t="shared" si="6"/>
        <v>2.2084787118367293E-2</v>
      </c>
      <c r="H166" s="46">
        <f t="shared" si="5"/>
        <v>1.1614232466666667E-2</v>
      </c>
      <c r="I166" s="37">
        <f>G17-$G$2</f>
        <v>1649063.25</v>
      </c>
      <c r="J166" s="37">
        <f>H17-$H$2</f>
        <v>1684232.5860000001</v>
      </c>
      <c r="K166" s="47">
        <f t="shared" si="7"/>
        <v>42759</v>
      </c>
      <c r="L166" s="5">
        <f>AVERAGE($F$152:F166)</f>
        <v>78883933.119333342</v>
      </c>
    </row>
    <row r="167" spans="1:12" x14ac:dyDescent="0.15">
      <c r="A167" s="36">
        <v>42759</v>
      </c>
      <c r="B167" s="37">
        <f>B18-$B$2</f>
        <v>62165.220000000088</v>
      </c>
      <c r="C167" s="37">
        <f>C18-C$2</f>
        <v>58276.640000000014</v>
      </c>
      <c r="D167" s="37">
        <f>D18-D$2</f>
        <v>1901637</v>
      </c>
      <c r="E167" s="37">
        <f t="shared" si="4"/>
        <v>1843360.3599999999</v>
      </c>
      <c r="F167" s="44">
        <f>F18</f>
        <v>111695207.61</v>
      </c>
      <c r="G167" s="46">
        <f t="shared" si="6"/>
        <v>2.2775914128689626E-2</v>
      </c>
      <c r="H167" s="46">
        <f t="shared" si="5"/>
        <v>1.2289069066666665E-2</v>
      </c>
      <c r="I167" s="37">
        <f>G18-$G$2</f>
        <v>2056322.6239999998</v>
      </c>
      <c r="J167" s="37">
        <f>H18-$H$2</f>
        <v>2078443.8339999998</v>
      </c>
      <c r="K167" s="47">
        <f t="shared" si="7"/>
        <v>42760</v>
      </c>
      <c r="L167" s="5">
        <f>AVERAGE($F$152:F167)</f>
        <v>80934637.775000006</v>
      </c>
    </row>
    <row r="168" spans="1:12" x14ac:dyDescent="0.15">
      <c r="A168" s="36">
        <v>42760</v>
      </c>
      <c r="B168" s="37">
        <f>B19-$B$2</f>
        <v>88979.489999999991</v>
      </c>
      <c r="C168" s="37">
        <f>C19-C$2</f>
        <v>62789.569999999949</v>
      </c>
      <c r="D168" s="37">
        <f>D19-D$2</f>
        <v>2083077</v>
      </c>
      <c r="E168" s="37">
        <f t="shared" si="4"/>
        <v>2020287.4300000002</v>
      </c>
      <c r="F168" s="44">
        <f>F19</f>
        <v>54280272.939999998</v>
      </c>
      <c r="G168" s="46">
        <f t="shared" si="6"/>
        <v>2.545509093253423E-2</v>
      </c>
      <c r="H168" s="46">
        <f t="shared" si="5"/>
        <v>1.3468582866666667E-2</v>
      </c>
      <c r="I168" s="37">
        <f>G19-$G$2</f>
        <v>2004154.7053333335</v>
      </c>
      <c r="J168" s="37">
        <f>H19-$H$2</f>
        <v>2020689.5573333334</v>
      </c>
      <c r="K168" s="47">
        <f t="shared" si="7"/>
        <v>42761</v>
      </c>
      <c r="L168" s="5">
        <f>AVERAGE($F$152:F168)</f>
        <v>79366733.961176485</v>
      </c>
    </row>
    <row r="169" spans="1:12" x14ac:dyDescent="0.15">
      <c r="A169" s="36">
        <v>42761</v>
      </c>
      <c r="B169" s="37">
        <f>B20-$B$2</f>
        <v>100526.99000000022</v>
      </c>
      <c r="C169" s="37">
        <f>C20-C$2</f>
        <v>65995.709999999963</v>
      </c>
      <c r="D169" s="37">
        <f>D20-D$2</f>
        <v>2010326.333333333</v>
      </c>
      <c r="E169" s="37">
        <f t="shared" si="4"/>
        <v>1944330.6233333331</v>
      </c>
      <c r="F169" s="44">
        <f>F20</f>
        <v>64476667.359999999</v>
      </c>
      <c r="G169" s="46">
        <f t="shared" si="6"/>
        <v>2.4756083554414377E-2</v>
      </c>
      <c r="H169" s="46">
        <f t="shared" si="5"/>
        <v>1.2962204155555554E-2</v>
      </c>
      <c r="I169" s="37">
        <f>G20-$G$2</f>
        <v>1951986.7866666671</v>
      </c>
      <c r="J169" s="37">
        <f>H20-$H$2</f>
        <v>1962935.280666667</v>
      </c>
      <c r="K169" s="47">
        <f t="shared" si="7"/>
        <v>42762</v>
      </c>
      <c r="L169" s="5">
        <f>AVERAGE($F$152:F169)</f>
        <v>78539508.038888887</v>
      </c>
    </row>
    <row r="170" spans="1:12" x14ac:dyDescent="0.15">
      <c r="A170" s="36">
        <v>42769</v>
      </c>
      <c r="B170" s="37">
        <f>B21-$B$2</f>
        <v>109610.87</v>
      </c>
      <c r="C170" s="37">
        <f>C21-C$2</f>
        <v>69201.849999999977</v>
      </c>
      <c r="D170" s="37">
        <f>D21-D$2</f>
        <v>1937575.666666666</v>
      </c>
      <c r="E170" s="37">
        <f t="shared" si="4"/>
        <v>1868373.816666666</v>
      </c>
      <c r="F170" s="44">
        <f>F21</f>
        <v>74673061.780000001</v>
      </c>
      <c r="G170" s="46">
        <f t="shared" si="6"/>
        <v>2.3850765388475432E-2</v>
      </c>
      <c r="H170" s="46">
        <f t="shared" si="5"/>
        <v>1.245582544444444E-2</v>
      </c>
      <c r="I170" s="37">
        <f>G21-$G$2</f>
        <v>1899818.8679999998</v>
      </c>
      <c r="J170" s="37">
        <f>H21-$H$2</f>
        <v>1905181.0039999997</v>
      </c>
      <c r="K170" s="47">
        <f t="shared" si="7"/>
        <v>42770</v>
      </c>
      <c r="L170" s="5">
        <f>AVERAGE($F$152:F170)</f>
        <v>78336010.867368415</v>
      </c>
    </row>
    <row r="171" spans="1:12" x14ac:dyDescent="0.15">
      <c r="A171" s="36">
        <v>42772</v>
      </c>
      <c r="B171" s="37">
        <f>B22-$B$2</f>
        <v>112616.28000000003</v>
      </c>
      <c r="C171" s="37">
        <f>C22-C$2</f>
        <v>72329.939999999944</v>
      </c>
      <c r="D171" s="37">
        <f>D22-D$2</f>
        <v>1864825</v>
      </c>
      <c r="E171" s="37">
        <f>D171-C171</f>
        <v>1792495.06</v>
      </c>
      <c r="F171" s="44">
        <f>F22</f>
        <v>84047352.700000003</v>
      </c>
      <c r="G171" s="46">
        <f t="shared" si="6"/>
        <v>2.2799021674873528E-2</v>
      </c>
      <c r="H171" s="46">
        <f t="shared" si="5"/>
        <v>1.1949967066666668E-2</v>
      </c>
      <c r="I171" s="37">
        <f>G22-$G$2</f>
        <v>1728511.3859999999</v>
      </c>
      <c r="J171" s="37">
        <f>H22-$H$2</f>
        <v>1733507.7359999996</v>
      </c>
      <c r="K171" s="47">
        <f t="shared" si="7"/>
        <v>42773</v>
      </c>
      <c r="L171" s="5">
        <f>AVERAGE($F$152:F171)</f>
        <v>78621577.959000006</v>
      </c>
    </row>
    <row r="172" spans="1:12" x14ac:dyDescent="0.15">
      <c r="A172" s="36">
        <v>42773</v>
      </c>
      <c r="B172" s="37">
        <f>B23-$B$2</f>
        <v>113192.12</v>
      </c>
      <c r="C172" s="37">
        <f>C23-C$2</f>
        <v>76236.559999999939</v>
      </c>
      <c r="D172" s="37">
        <f>D23-D$2</f>
        <v>1952191</v>
      </c>
      <c r="E172" s="37">
        <f>D172-C172</f>
        <v>1875954.44</v>
      </c>
      <c r="F172" s="44">
        <f>F23</f>
        <v>86107177.359999999</v>
      </c>
      <c r="G172" s="46">
        <f t="shared" si="6"/>
        <v>2.375286291002458E-2</v>
      </c>
      <c r="H172" s="46">
        <f t="shared" si="5"/>
        <v>1.2506362933333333E-2</v>
      </c>
      <c r="I172" s="37">
        <f>G23-$G$2</f>
        <v>1747183.4979999997</v>
      </c>
      <c r="J172" s="37">
        <f>H23-$H$2</f>
        <v>1774733.46</v>
      </c>
      <c r="K172" s="47">
        <f t="shared" si="7"/>
        <v>42774</v>
      </c>
      <c r="L172" s="5">
        <f>AVERAGE($F$152:F172)</f>
        <v>78978035.073333338</v>
      </c>
    </row>
    <row r="173" spans="1:12" x14ac:dyDescent="0.15">
      <c r="A173" s="36">
        <v>42774</v>
      </c>
      <c r="B173" s="37">
        <f>B24-$B$2</f>
        <v>113958.07000000007</v>
      </c>
      <c r="C173" s="37">
        <f>C24-C$2</f>
        <v>78555.489999999991</v>
      </c>
      <c r="D173" s="37">
        <f>D24-D$2</f>
        <v>1839946</v>
      </c>
      <c r="E173" s="37">
        <f>D173-C173</f>
        <v>1761390.51</v>
      </c>
      <c r="F173" s="44">
        <f>F24</f>
        <v>87528704.370000005</v>
      </c>
      <c r="G173" s="46">
        <f t="shared" si="6"/>
        <v>2.2193066723587899E-2</v>
      </c>
      <c r="H173" s="46">
        <f t="shared" si="5"/>
        <v>1.1742603400000001E-2</v>
      </c>
      <c r="I173" s="37">
        <f>G24-$G$2</f>
        <v>1598053.8099999996</v>
      </c>
      <c r="J173" s="37">
        <f>H24-$H$2</f>
        <v>1624922.0299999993</v>
      </c>
      <c r="K173" s="47">
        <f t="shared" si="7"/>
        <v>42775</v>
      </c>
      <c r="L173" s="5">
        <f>AVERAGE($F$152:F173)</f>
        <v>79366701.859545454</v>
      </c>
    </row>
    <row r="174" spans="1:12" x14ac:dyDescent="0.15">
      <c r="A174" s="36">
        <v>42775</v>
      </c>
      <c r="B174" s="37">
        <f>B25-$B$2</f>
        <v>115030.98999999999</v>
      </c>
      <c r="C174" s="37">
        <f>C25-C$2</f>
        <v>84506.669999999925</v>
      </c>
      <c r="D174" s="37">
        <f>D25-D$2</f>
        <v>1935585</v>
      </c>
      <c r="E174" s="37">
        <f>D174-C174</f>
        <v>1851078.33</v>
      </c>
      <c r="F174" s="44">
        <f>F25</f>
        <v>88419131.659999996</v>
      </c>
      <c r="G174" s="46">
        <f t="shared" si="6"/>
        <v>2.3208020285673387E-2</v>
      </c>
      <c r="H174" s="46">
        <f t="shared" si="5"/>
        <v>1.2340522200000001E-2</v>
      </c>
      <c r="I174" s="37">
        <f>G25-$G$2</f>
        <v>1830699.0199999996</v>
      </c>
      <c r="J174" s="37">
        <f>H25-$H$2</f>
        <v>1841718.6459999997</v>
      </c>
      <c r="K174" s="47">
        <f t="shared" si="7"/>
        <v>42776</v>
      </c>
      <c r="L174" s="5">
        <f>AVERAGE($F$152:F174)</f>
        <v>79760285.763913035</v>
      </c>
    </row>
    <row r="175" spans="1:12" x14ac:dyDescent="0.15">
      <c r="A175" s="36">
        <v>42776</v>
      </c>
      <c r="B175" s="37">
        <f>B26-$B$2</f>
        <v>115897.94000000018</v>
      </c>
      <c r="C175" s="37">
        <f>C26-C$2</f>
        <v>85133.950000000186</v>
      </c>
      <c r="D175" s="37">
        <f>D26-D$2</f>
        <v>1987542</v>
      </c>
      <c r="E175" s="37">
        <f t="shared" ref="E175:E179" si="8">D175-C175</f>
        <v>1902408.0499999998</v>
      </c>
      <c r="F175" s="44">
        <f>F26</f>
        <v>90094870.409999996</v>
      </c>
      <c r="G175" s="46">
        <f t="shared" si="6"/>
        <v>2.3723492381441644E-2</v>
      </c>
      <c r="H175" s="46">
        <f t="shared" si="5"/>
        <v>1.2682720333333333E-2</v>
      </c>
      <c r="I175" s="37">
        <f>G26-$G$2</f>
        <v>1993829.852</v>
      </c>
      <c r="J175" s="37">
        <f>H26-$H$2</f>
        <v>2030190.608</v>
      </c>
      <c r="K175" s="47">
        <f t="shared" si="7"/>
        <v>42777</v>
      </c>
      <c r="L175" s="5">
        <f>AVERAGE($F$152:F175)</f>
        <v>80190893.457499996</v>
      </c>
    </row>
    <row r="176" spans="1:12" x14ac:dyDescent="0.15">
      <c r="A176" s="36">
        <v>42779</v>
      </c>
      <c r="B176" s="37">
        <f>B27-$B$2</f>
        <v>117554.4600000002</v>
      </c>
      <c r="C176" s="37">
        <f>C27-C$2</f>
        <v>89579.180000000168</v>
      </c>
      <c r="D176" s="37">
        <f>D27-D$2</f>
        <v>2155116</v>
      </c>
      <c r="E176" s="37">
        <f t="shared" si="8"/>
        <v>2065536.8199999998</v>
      </c>
      <c r="F176" s="44">
        <f>F27</f>
        <v>83627905.520000011</v>
      </c>
      <c r="G176" s="46">
        <f t="shared" si="6"/>
        <v>2.5713664035360902E-2</v>
      </c>
      <c r="H176" s="46">
        <f t="shared" si="5"/>
        <v>1.3770245466666666E-2</v>
      </c>
      <c r="I176" s="37">
        <f>G27-$G$2</f>
        <v>1862033.6940000001</v>
      </c>
      <c r="J176" s="37">
        <f>H27-$H$2</f>
        <v>1917561.0319999997</v>
      </c>
      <c r="K176" s="47">
        <f t="shared" si="7"/>
        <v>42780</v>
      </c>
      <c r="L176" s="5">
        <f>AVERAGE($F$152:F176)</f>
        <v>80328373.939999998</v>
      </c>
    </row>
    <row r="177" spans="1:12" x14ac:dyDescent="0.15">
      <c r="A177" s="36">
        <v>42780</v>
      </c>
      <c r="B177" s="37">
        <f>B28-$B$2</f>
        <v>119016.54000000015</v>
      </c>
      <c r="C177" s="37">
        <f>C28-C$2</f>
        <v>94752.200000000186</v>
      </c>
      <c r="D177" s="37">
        <f>D28-D$2</f>
        <v>2176557</v>
      </c>
      <c r="E177" s="37">
        <f t="shared" si="8"/>
        <v>2081804.7999999998</v>
      </c>
      <c r="F177" s="44">
        <f>F28</f>
        <v>88899078.060000002</v>
      </c>
      <c r="G177" s="46">
        <f t="shared" si="6"/>
        <v>2.5810265275023146E-2</v>
      </c>
      <c r="H177" s="46">
        <f t="shared" si="5"/>
        <v>1.3878698666666665E-2</v>
      </c>
      <c r="I177" s="37">
        <f>G28-$G$2</f>
        <v>2113953.9859999996</v>
      </c>
      <c r="J177" s="37">
        <f>H28-$H$2</f>
        <v>2118657.1880000001</v>
      </c>
      <c r="K177" s="47">
        <f t="shared" si="7"/>
        <v>42781</v>
      </c>
      <c r="L177" s="5">
        <f>AVERAGE($F$152:F177)</f>
        <v>80658016.406153843</v>
      </c>
    </row>
    <row r="178" spans="1:12" x14ac:dyDescent="0.15">
      <c r="A178" s="36">
        <v>42781</v>
      </c>
      <c r="B178" s="37">
        <f>B29-$B$2</f>
        <v>120363.63000000012</v>
      </c>
      <c r="C178" s="37">
        <f>C29-C$2</f>
        <v>101183.39000000013</v>
      </c>
      <c r="D178" s="37">
        <f>D29-D$2</f>
        <v>2281457</v>
      </c>
      <c r="E178" s="37">
        <f t="shared" si="8"/>
        <v>2180273.61</v>
      </c>
      <c r="F178" s="44">
        <f>F29</f>
        <v>89039676.24000001</v>
      </c>
      <c r="G178" s="46">
        <f t="shared" si="6"/>
        <v>2.6927447136176702E-2</v>
      </c>
      <c r="H178" s="46">
        <f t="shared" si="5"/>
        <v>1.4535157399999998E-2</v>
      </c>
      <c r="I178" s="37">
        <f>G29-$G$2</f>
        <v>2461935.068</v>
      </c>
      <c r="J178" s="37">
        <f>H29-$H$2</f>
        <v>2487413.1959999995</v>
      </c>
      <c r="K178" s="47">
        <f t="shared" si="7"/>
        <v>42782</v>
      </c>
      <c r="L178" s="5">
        <f>AVERAGE($F$152:F178)</f>
        <v>80968448.251851857</v>
      </c>
    </row>
    <row r="179" spans="1:12" x14ac:dyDescent="0.15">
      <c r="A179" s="36">
        <v>42782</v>
      </c>
      <c r="B179" s="37">
        <f>B30-$B$2</f>
        <v>123596.34000000008</v>
      </c>
      <c r="C179" s="37">
        <f>C30-C$2</f>
        <v>105719.02000000014</v>
      </c>
      <c r="D179" s="37">
        <f>D30-D$2</f>
        <v>2408823</v>
      </c>
      <c r="E179" s="37">
        <f t="shared" si="8"/>
        <v>2303103.98</v>
      </c>
      <c r="F179" s="44">
        <f>F30</f>
        <v>97817898.450000003</v>
      </c>
      <c r="G179" s="46">
        <f t="shared" si="6"/>
        <v>2.8234619694297865E-2</v>
      </c>
      <c r="H179" s="46">
        <f t="shared" si="5"/>
        <v>1.5354026533333334E-2</v>
      </c>
      <c r="I179" s="37">
        <f>G30-$G$2</f>
        <v>2292440.5659999996</v>
      </c>
      <c r="J179" s="37">
        <f>H30-$H$2</f>
        <v>2328563.0180000002</v>
      </c>
      <c r="K179" s="47">
        <f t="shared" si="7"/>
        <v>42783</v>
      </c>
      <c r="L179" s="5">
        <f>AVERAGE($F$152:F179)</f>
        <v>81570214.330357149</v>
      </c>
    </row>
    <row r="180" spans="1:12" x14ac:dyDescent="0.15">
      <c r="A180" s="36">
        <v>42783</v>
      </c>
      <c r="B180" s="37">
        <f>B31-$B$2</f>
        <v>123596.34000000008</v>
      </c>
      <c r="C180" s="37">
        <f>C31-C$2</f>
        <v>126732.02000000014</v>
      </c>
      <c r="D180" s="37">
        <f>D31-D$2</f>
        <v>2420648</v>
      </c>
      <c r="E180" s="37">
        <f t="shared" ref="E180:E184" si="9">D180-C180</f>
        <v>2293915.98</v>
      </c>
      <c r="F180" s="44">
        <f>F31</f>
        <v>109904985.86</v>
      </c>
      <c r="G180" s="46">
        <f>E180/L180</f>
        <v>2.778911803443115E-2</v>
      </c>
      <c r="H180" s="46">
        <f>E180/150000000</f>
        <v>1.52927732E-2</v>
      </c>
      <c r="I180" s="37"/>
      <c r="J180" s="37"/>
      <c r="K180" s="47"/>
      <c r="L180" s="5">
        <f>AVERAGE($F$152:F180)</f>
        <v>82547275.417586207</v>
      </c>
    </row>
    <row r="181" spans="1:12" x14ac:dyDescent="0.15">
      <c r="A181" s="36">
        <v>42786</v>
      </c>
      <c r="B181" s="37">
        <f>B32-$B$2</f>
        <v>128153.15000000014</v>
      </c>
      <c r="C181" s="37">
        <f>C32-C$2</f>
        <v>135009.42000000016</v>
      </c>
      <c r="D181" s="37">
        <f>D32-D$2</f>
        <v>2976985</v>
      </c>
      <c r="E181" s="37">
        <f t="shared" si="9"/>
        <v>2841975.58</v>
      </c>
      <c r="F181" s="44">
        <f>F32</f>
        <v>81825693.890000001</v>
      </c>
      <c r="G181" s="46">
        <f t="shared" ref="G181:G183" si="10">E181/L181</f>
        <v>3.4438494850492551E-2</v>
      </c>
      <c r="H181" s="46">
        <f t="shared" ref="H181:H184" si="11">E181/150000000</f>
        <v>1.8946503866666665E-2</v>
      </c>
      <c r="I181" s="37"/>
      <c r="J181" s="37"/>
      <c r="K181" s="47"/>
      <c r="L181" s="5">
        <f>AVERAGE($F$152:F181)</f>
        <v>82523222.700000003</v>
      </c>
    </row>
    <row r="182" spans="1:12" x14ac:dyDescent="0.15">
      <c r="A182" s="36">
        <v>42787</v>
      </c>
      <c r="B182" s="37">
        <f>B33-$B$2</f>
        <v>129695.65000000014</v>
      </c>
      <c r="C182" s="37">
        <f>C33-C$2</f>
        <v>141520.89000000013</v>
      </c>
      <c r="D182" s="37">
        <f>D33-D$2</f>
        <v>2920783</v>
      </c>
      <c r="E182" s="37">
        <f t="shared" si="9"/>
        <v>2779262.11</v>
      </c>
      <c r="F182" s="44">
        <f>F33</f>
        <v>84084215.689999998</v>
      </c>
      <c r="G182" s="46">
        <f t="shared" si="10"/>
        <v>3.3658007808952714E-2</v>
      </c>
      <c r="H182" s="46">
        <f t="shared" si="11"/>
        <v>1.8528414066666665E-2</v>
      </c>
      <c r="I182" s="37"/>
      <c r="J182" s="37"/>
      <c r="K182" s="47"/>
      <c r="L182" s="5">
        <f>AVERAGE($F$152:F182)</f>
        <v>82573577.312580645</v>
      </c>
    </row>
    <row r="183" spans="1:12" x14ac:dyDescent="0.15">
      <c r="A183" s="36">
        <v>42788</v>
      </c>
      <c r="B183" s="37">
        <f>B34-$B$2</f>
        <v>131483.15000000014</v>
      </c>
      <c r="C183" s="37">
        <f>C34-C$2</f>
        <v>144613.26000000013</v>
      </c>
      <c r="D183" s="37">
        <f>D34-D$2</f>
        <v>2939925</v>
      </c>
      <c r="E183" s="37">
        <f t="shared" si="9"/>
        <v>2795311.7399999998</v>
      </c>
      <c r="F183" s="44">
        <f>F34</f>
        <v>85253255.560000002</v>
      </c>
      <c r="G183" s="46">
        <f t="shared" si="10"/>
        <v>3.3818079665969274E-2</v>
      </c>
      <c r="H183" s="46">
        <f t="shared" si="11"/>
        <v>1.8635411599999999E-2</v>
      </c>
      <c r="I183" s="37"/>
      <c r="J183" s="37"/>
      <c r="K183" s="47"/>
      <c r="L183" s="5">
        <f>AVERAGE($F$152:F183)</f>
        <v>82657317.2578125</v>
      </c>
    </row>
    <row r="184" spans="1:12" x14ac:dyDescent="0.15">
      <c r="A184" s="36">
        <v>42789</v>
      </c>
      <c r="B184" s="37">
        <f>B35-$B$2</f>
        <v>134278.15000000014</v>
      </c>
      <c r="C184" s="37">
        <f>C35-C$2</f>
        <v>150221.91000000015</v>
      </c>
      <c r="D184" s="37">
        <f>D35-D$2</f>
        <v>2803702</v>
      </c>
      <c r="E184" s="37">
        <f t="shared" si="9"/>
        <v>2653480.09</v>
      </c>
      <c r="F184" s="44">
        <f>F35</f>
        <v>101176911.78999999</v>
      </c>
      <c r="G184" s="46">
        <f>E184/L184</f>
        <v>3.1885693025058968E-2</v>
      </c>
      <c r="H184" s="46">
        <f t="shared" si="11"/>
        <v>1.7689867266666666E-2</v>
      </c>
      <c r="I184" s="37"/>
      <c r="J184" s="37"/>
      <c r="K184" s="47"/>
      <c r="L184" s="5">
        <f>AVERAGE($F$152:F184)</f>
        <v>83218517.092121214</v>
      </c>
    </row>
    <row r="185" spans="1:12" x14ac:dyDescent="0.15">
      <c r="A185" s="36">
        <v>42790</v>
      </c>
      <c r="B185" s="37">
        <f>B36-$B$2</f>
        <v>134778.15000000014</v>
      </c>
      <c r="C185" s="37">
        <f>C36-C$2</f>
        <v>155844.67000000004</v>
      </c>
      <c r="D185" s="37">
        <f>D36-D$2</f>
        <v>2825213</v>
      </c>
      <c r="E185" s="37">
        <f t="shared" ref="E185:E189" si="12">D185-C185</f>
        <v>2669368.33</v>
      </c>
      <c r="F185" s="44">
        <f>F36</f>
        <v>122984844.03</v>
      </c>
      <c r="G185" s="46">
        <f>E185/L185</f>
        <v>3.1632041215704176E-2</v>
      </c>
      <c r="H185" s="46">
        <f t="shared" ref="H185:H189" si="13">E185/150000000</f>
        <v>1.7795788866666669E-2</v>
      </c>
      <c r="I185" s="37"/>
      <c r="J185" s="37"/>
      <c r="K185" s="47"/>
      <c r="L185" s="5">
        <f>AVERAGE($F$152:F185)</f>
        <v>84388114.943235293</v>
      </c>
    </row>
    <row r="186" spans="1:12" x14ac:dyDescent="0.15">
      <c r="A186" s="36">
        <v>42793</v>
      </c>
      <c r="B186" s="37">
        <f>B37-$B$2</f>
        <v>140115.64000000013</v>
      </c>
      <c r="C186" s="37">
        <f>C37-C$2</f>
        <v>159902.82000000018</v>
      </c>
      <c r="D186" s="37">
        <f>D37-D$2</f>
        <v>2915491</v>
      </c>
      <c r="E186" s="37">
        <f t="shared" si="12"/>
        <v>2755588.1799999997</v>
      </c>
      <c r="F186" s="44">
        <f>F37</f>
        <v>144967329.88999999</v>
      </c>
      <c r="G186" s="46">
        <f t="shared" ref="G186:G189" si="14">E186/L186</f>
        <v>3.1997466190741154E-2</v>
      </c>
      <c r="H186" s="46">
        <f t="shared" si="13"/>
        <v>1.8370587866666666E-2</v>
      </c>
      <c r="I186" s="37"/>
      <c r="J186" s="37"/>
      <c r="K186" s="47"/>
      <c r="L186" s="5">
        <f>AVERAGE($F$152:F186)</f>
        <v>86118949.656000003</v>
      </c>
    </row>
    <row r="187" spans="1:12" x14ac:dyDescent="0.15">
      <c r="A187" s="36">
        <v>42794</v>
      </c>
      <c r="B187" s="37">
        <f>B38-$B$2</f>
        <v>144583.16000000015</v>
      </c>
      <c r="C187" s="37">
        <f>C38-C$2</f>
        <v>163106.3400000002</v>
      </c>
      <c r="D187" s="37">
        <f>D38-D$2</f>
        <v>2415271</v>
      </c>
      <c r="E187" s="37">
        <f t="shared" si="12"/>
        <v>2252164.6599999997</v>
      </c>
      <c r="F187" s="44">
        <f>F38</f>
        <v>149487956.31</v>
      </c>
      <c r="G187" s="46">
        <f t="shared" si="14"/>
        <v>2.5627960473913244E-2</v>
      </c>
      <c r="H187" s="46">
        <f t="shared" si="13"/>
        <v>1.5014431066666665E-2</v>
      </c>
      <c r="I187" s="37"/>
      <c r="J187" s="37"/>
      <c r="K187" s="47"/>
      <c r="L187" s="5">
        <f>AVERAGE($F$152:F187)</f>
        <v>87879199.840833336</v>
      </c>
    </row>
    <row r="188" spans="1:12" x14ac:dyDescent="0.15">
      <c r="A188" s="36">
        <v>42795</v>
      </c>
      <c r="B188" s="37">
        <f>B39-$B$2</f>
        <v>145249.8400000002</v>
      </c>
      <c r="C188" s="37">
        <f>C39-C$2</f>
        <v>168559.49000000022</v>
      </c>
      <c r="D188" s="37">
        <f>D39-D$2</f>
        <v>2622101</v>
      </c>
      <c r="E188" s="37">
        <f t="shared" si="12"/>
        <v>2453541.5099999998</v>
      </c>
      <c r="F188" s="44">
        <f>F39</f>
        <v>152707123.09999999</v>
      </c>
      <c r="G188" s="46">
        <f t="shared" si="14"/>
        <v>2.7373711517998108E-2</v>
      </c>
      <c r="H188" s="46">
        <f t="shared" si="13"/>
        <v>1.6356943399999997E-2</v>
      </c>
      <c r="I188" s="37"/>
      <c r="J188" s="37"/>
      <c r="K188" s="47"/>
      <c r="L188" s="5">
        <f>AVERAGE($F$152:F188)</f>
        <v>89631305.874864861</v>
      </c>
    </row>
    <row r="189" spans="1:12" x14ac:dyDescent="0.15">
      <c r="A189" s="36">
        <v>42796</v>
      </c>
      <c r="B189" s="37">
        <f>B40-$B$2</f>
        <v>145249.8400000002</v>
      </c>
      <c r="C189" s="37">
        <f>C40-C$2</f>
        <v>174536.19999999995</v>
      </c>
      <c r="D189" s="37">
        <f>D40-D$2</f>
        <v>2371213</v>
      </c>
      <c r="E189" s="37">
        <f t="shared" si="12"/>
        <v>2196676.7999999998</v>
      </c>
      <c r="F189" s="44">
        <f>F40</f>
        <v>140725291.59</v>
      </c>
      <c r="G189" s="46">
        <f t="shared" si="14"/>
        <v>2.4145704253045682E-2</v>
      </c>
      <c r="H189" s="46">
        <f t="shared" si="13"/>
        <v>1.4644511999999998E-2</v>
      </c>
      <c r="I189" s="37"/>
      <c r="J189" s="37"/>
      <c r="K189" s="47"/>
      <c r="L189" s="5">
        <f>AVERAGE($F$152:F189)</f>
        <v>90975884.446315795</v>
      </c>
    </row>
    <row r="190" spans="1:12" x14ac:dyDescent="0.15">
      <c r="A190" s="36">
        <v>42797</v>
      </c>
      <c r="B190" s="37">
        <f>B41-$B$2</f>
        <v>145249.8400000002</v>
      </c>
      <c r="C190" s="37">
        <f>C41-C$2</f>
        <v>182112.76000000013</v>
      </c>
      <c r="D190" s="37">
        <f>D41-D$2</f>
        <v>2584861</v>
      </c>
      <c r="E190" s="37">
        <f t="shared" ref="E190:E194" si="15">D190-C190</f>
        <v>2402748.2399999998</v>
      </c>
      <c r="F190" s="44">
        <f>F41</f>
        <v>119431343.56999999</v>
      </c>
      <c r="G190" s="46">
        <f t="shared" ref="G190:G194" si="16">E190/L190</f>
        <v>2.620069609766687E-2</v>
      </c>
      <c r="H190" s="46">
        <f t="shared" ref="H190:H193" si="17">E190/150000000</f>
        <v>1.60183216E-2</v>
      </c>
      <c r="I190" s="37"/>
      <c r="J190" s="37"/>
      <c r="K190" s="47"/>
      <c r="L190" s="5">
        <f>AVERAGE($F$152:F190)</f>
        <v>91705511.603333339</v>
      </c>
    </row>
    <row r="191" spans="1:12" x14ac:dyDescent="0.15">
      <c r="A191" s="36">
        <v>42800</v>
      </c>
      <c r="B191" s="37">
        <f>B42-$B$2</f>
        <v>145249.8400000002</v>
      </c>
      <c r="C191" s="37">
        <f>C42-C$2</f>
        <v>187509.5900000002</v>
      </c>
      <c r="D191" s="37">
        <f>D42-D$2</f>
        <v>2716560</v>
      </c>
      <c r="E191" s="37">
        <f t="shared" si="15"/>
        <v>2529050.4099999997</v>
      </c>
      <c r="F191" s="44">
        <f>F42</f>
        <v>102318051.47</v>
      </c>
      <c r="G191" s="46">
        <f t="shared" si="16"/>
        <v>2.7498398619890167E-2</v>
      </c>
      <c r="H191" s="46">
        <f t="shared" si="17"/>
        <v>1.6860336066666665E-2</v>
      </c>
      <c r="I191" s="37"/>
      <c r="J191" s="37"/>
      <c r="K191" s="47"/>
      <c r="L191" s="5">
        <f>AVERAGE($F$152:F191)</f>
        <v>91970825.099999994</v>
      </c>
    </row>
    <row r="192" spans="1:12" x14ac:dyDescent="0.15">
      <c r="A192" s="36">
        <v>42801</v>
      </c>
      <c r="B192" s="37">
        <f>B43-$B$2</f>
        <v>145249.8400000002</v>
      </c>
      <c r="C192" s="37">
        <f>C43-C$2</f>
        <v>190570.48000000021</v>
      </c>
      <c r="D192" s="37">
        <f>D43-D$2</f>
        <v>2874989</v>
      </c>
      <c r="E192" s="37">
        <f t="shared" si="15"/>
        <v>2684418.5199999996</v>
      </c>
      <c r="F192" s="44">
        <f>F43</f>
        <v>102078607.68000001</v>
      </c>
      <c r="G192" s="46">
        <f t="shared" si="16"/>
        <v>2.9109688515330225E-2</v>
      </c>
      <c r="H192" s="46">
        <f t="shared" si="17"/>
        <v>1.7896123466666664E-2</v>
      </c>
      <c r="I192" s="37"/>
      <c r="J192" s="37"/>
      <c r="K192" s="47"/>
      <c r="L192" s="5">
        <f>AVERAGE($F$152:F192)</f>
        <v>92217356.382439017</v>
      </c>
    </row>
    <row r="193" spans="1:12" x14ac:dyDescent="0.15">
      <c r="A193" s="36">
        <v>42802</v>
      </c>
      <c r="B193" s="37">
        <f>B44-$B$2</f>
        <v>145249.8400000002</v>
      </c>
      <c r="C193" s="37">
        <f>C44-C$2</f>
        <v>195517.64000000013</v>
      </c>
      <c r="D193" s="37">
        <f>D44-D$2</f>
        <v>3160576</v>
      </c>
      <c r="E193" s="37">
        <f t="shared" si="15"/>
        <v>2965058.36</v>
      </c>
      <c r="F193" s="44">
        <f>F44</f>
        <v>99946073</v>
      </c>
      <c r="G193" s="46">
        <f t="shared" si="16"/>
        <v>3.2088899217201892E-2</v>
      </c>
      <c r="H193" s="46">
        <f t="shared" si="17"/>
        <v>1.9767055733333334E-2</v>
      </c>
      <c r="I193" s="37"/>
      <c r="J193" s="37"/>
      <c r="K193" s="47"/>
      <c r="L193" s="5">
        <f>AVERAGE($F$152:F193)</f>
        <v>92401373.444761902</v>
      </c>
    </row>
    <row r="194" spans="1:12" x14ac:dyDescent="0.15">
      <c r="A194" s="36">
        <v>42803</v>
      </c>
      <c r="B194" s="37">
        <f>B45-$B$2</f>
        <v>145249.8400000002</v>
      </c>
      <c r="C194" s="37">
        <f>C45-C$2</f>
        <v>199889.82000000007</v>
      </c>
      <c r="D194" s="37">
        <f>D45-D$2</f>
        <v>3239519</v>
      </c>
      <c r="E194" s="37">
        <f t="shared" si="15"/>
        <v>3039629.1799999997</v>
      </c>
      <c r="F194" s="44">
        <f>F45</f>
        <v>97807164.060000002</v>
      </c>
      <c r="G194" s="46">
        <f t="shared" si="16"/>
        <v>3.2851235203033638E-2</v>
      </c>
      <c r="H194" s="46">
        <f>E194/150000000</f>
        <v>2.0264194533333332E-2</v>
      </c>
      <c r="I194" s="37"/>
      <c r="J194" s="37"/>
      <c r="K194" s="47"/>
      <c r="L194" s="5">
        <f>AVERAGE($F$152:F194)</f>
        <v>92527089.505581394</v>
      </c>
    </row>
    <row r="195" spans="1:12" x14ac:dyDescent="0.15">
      <c r="A195" s="36">
        <v>42804</v>
      </c>
      <c r="B195" s="37">
        <f>B46-$B$2</f>
        <v>145249.8400000002</v>
      </c>
      <c r="C195" s="37">
        <f>C46-C$2</f>
        <v>204595.81000000006</v>
      </c>
      <c r="D195" s="37">
        <f>D46-D$2</f>
        <v>3405616</v>
      </c>
      <c r="E195" s="37">
        <f t="shared" ref="E195:E199" si="18">D195-C195</f>
        <v>3201020.19</v>
      </c>
      <c r="F195" s="44">
        <f>F46</f>
        <v>100367192.24000001</v>
      </c>
      <c r="G195" s="46">
        <f t="shared" ref="G195:G199" si="19">E195/L195</f>
        <v>3.4528997797762237E-2</v>
      </c>
      <c r="H195" s="46">
        <f t="shared" ref="H195:H199" si="20">E195/150000000</f>
        <v>2.1340134600000001E-2</v>
      </c>
      <c r="I195" s="37"/>
      <c r="J195" s="37"/>
      <c r="K195" s="47"/>
      <c r="L195" s="5">
        <f>AVERAGE($F$152:F195)</f>
        <v>92705273.658636346</v>
      </c>
    </row>
    <row r="196" spans="1:12" x14ac:dyDescent="0.15">
      <c r="A196" s="36">
        <v>42807</v>
      </c>
      <c r="B196" s="37">
        <f>B47-$B$2</f>
        <v>145249.8400000002</v>
      </c>
      <c r="C196" s="37">
        <f>C47-C$2</f>
        <v>214215.82000000007</v>
      </c>
      <c r="D196" s="37">
        <f>D47-D$2</f>
        <v>3791053</v>
      </c>
      <c r="E196" s="37">
        <f t="shared" si="18"/>
        <v>3576837.1799999997</v>
      </c>
      <c r="F196" s="44">
        <f>F47</f>
        <v>104802619.08000001</v>
      </c>
      <c r="G196" s="46">
        <f>E196/L196</f>
        <v>3.8471327425183603E-2</v>
      </c>
      <c r="H196" s="46">
        <f t="shared" si="20"/>
        <v>2.3845581199999997E-2</v>
      </c>
      <c r="I196" s="37"/>
      <c r="J196" s="37"/>
      <c r="K196" s="47"/>
      <c r="L196" s="5">
        <f>AVERAGE($F$152:F196)</f>
        <v>92974103.556888878</v>
      </c>
    </row>
    <row r="197" spans="1:12" x14ac:dyDescent="0.15">
      <c r="A197" s="36">
        <v>42808</v>
      </c>
      <c r="B197" s="37">
        <f>B48-$B$2</f>
        <v>145249.8400000002</v>
      </c>
      <c r="C197" s="37">
        <f>C48-C$2</f>
        <v>217907.59000000008</v>
      </c>
      <c r="D197" s="37">
        <f>D48-D$2</f>
        <v>3622399</v>
      </c>
      <c r="E197" s="37">
        <f t="shared" si="18"/>
        <v>3404491.41</v>
      </c>
      <c r="F197" s="44">
        <f>F48</f>
        <v>101641824.26000001</v>
      </c>
      <c r="G197" s="46">
        <f t="shared" si="19"/>
        <v>3.6543568826711142E-2</v>
      </c>
      <c r="H197" s="46">
        <f t="shared" si="20"/>
        <v>2.2696609400000001E-2</v>
      </c>
      <c r="I197" s="37"/>
      <c r="J197" s="37"/>
      <c r="K197" s="47"/>
      <c r="L197" s="5">
        <f>AVERAGE($F$152:F197)</f>
        <v>93162532.26782608</v>
      </c>
    </row>
    <row r="198" spans="1:12" x14ac:dyDescent="0.15">
      <c r="A198" s="36">
        <v>42809</v>
      </c>
      <c r="B198" s="37">
        <f>B49-$B$2</f>
        <v>145483.17000000016</v>
      </c>
      <c r="C198" s="37">
        <f>C49-C$2</f>
        <v>223250.06000000006</v>
      </c>
      <c r="D198" s="37">
        <f>D49-D$2</f>
        <v>3641666</v>
      </c>
      <c r="E198" s="37">
        <f t="shared" si="18"/>
        <v>3418415.94</v>
      </c>
      <c r="F198" s="44">
        <f>F49</f>
        <v>100681723.77000001</v>
      </c>
      <c r="G198" s="46">
        <f t="shared" si="19"/>
        <v>3.663013087025959E-2</v>
      </c>
      <c r="H198" s="46">
        <f t="shared" si="20"/>
        <v>2.2789439599999999E-2</v>
      </c>
      <c r="I198" s="37"/>
      <c r="J198" s="37"/>
      <c r="K198" s="47"/>
      <c r="L198" s="5">
        <f>AVERAGE($F$152:F198)</f>
        <v>93322515.065744683</v>
      </c>
    </row>
    <row r="199" spans="1:12" x14ac:dyDescent="0.15">
      <c r="A199" s="36">
        <v>42810</v>
      </c>
      <c r="B199" s="37">
        <f>B50-$B$2</f>
        <v>149466.50000000012</v>
      </c>
      <c r="C199" s="37">
        <f>C50-C$2</f>
        <v>232225.03000000003</v>
      </c>
      <c r="D199" s="37">
        <f>D50-D$2</f>
        <v>3677614</v>
      </c>
      <c r="E199" s="37">
        <f t="shared" si="18"/>
        <v>3445388.9699999997</v>
      </c>
      <c r="F199" s="44">
        <f>F50</f>
        <v>113302531.92</v>
      </c>
      <c r="G199" s="46">
        <f t="shared" si="19"/>
        <v>3.6755220262158002E-2</v>
      </c>
      <c r="H199" s="46">
        <f t="shared" si="20"/>
        <v>2.2969259799999999E-2</v>
      </c>
      <c r="I199" s="37"/>
      <c r="J199" s="37"/>
      <c r="K199" s="47"/>
      <c r="L199" s="5">
        <f>AVERAGE($F$152:F199)</f>
        <v>93738765.416875005</v>
      </c>
    </row>
    <row r="200" spans="1:12" x14ac:dyDescent="0.15">
      <c r="A200" s="36">
        <v>42811</v>
      </c>
      <c r="B200" s="37">
        <f>B51-$B$2</f>
        <v>149466.50000000012</v>
      </c>
      <c r="C200" s="37">
        <f>C51-C$2</f>
        <v>250381.39999999991</v>
      </c>
      <c r="D200" s="37">
        <f>D51-D$2</f>
        <v>4179637</v>
      </c>
      <c r="E200" s="37">
        <f t="shared" ref="E200:E203" si="21">D200-C200</f>
        <v>3929255.6</v>
      </c>
      <c r="F200" s="44">
        <f>F51</f>
        <v>148773745.91</v>
      </c>
      <c r="G200" s="46">
        <f t="shared" ref="G200:G204" si="22">E200/L200</f>
        <v>4.1420785673185086E-2</v>
      </c>
      <c r="H200" s="46">
        <f t="shared" ref="H200:H204" si="23">E200/150000000</f>
        <v>2.6195037333333334E-2</v>
      </c>
      <c r="I200" s="37"/>
      <c r="J200" s="37"/>
      <c r="K200" s="47"/>
      <c r="L200" s="5">
        <f>AVERAGE($F$152:F200)</f>
        <v>94861928.284081638</v>
      </c>
    </row>
    <row r="201" spans="1:12" x14ac:dyDescent="0.15">
      <c r="A201" s="36">
        <v>42814</v>
      </c>
      <c r="B201" s="37">
        <f>B52-$B$2</f>
        <v>153295.10000000009</v>
      </c>
      <c r="C201" s="37">
        <f>C52-C$2</f>
        <v>253390.87</v>
      </c>
      <c r="D201" s="37">
        <f>D52-D$2</f>
        <v>4116818</v>
      </c>
      <c r="E201" s="37">
        <f t="shared" si="21"/>
        <v>3863427.13</v>
      </c>
      <c r="F201" s="44">
        <f>F52</f>
        <v>136126695.45999998</v>
      </c>
      <c r="G201" s="46">
        <f t="shared" si="22"/>
        <v>4.0375579764293984E-2</v>
      </c>
      <c r="H201" s="46">
        <f t="shared" si="23"/>
        <v>2.5756180866666666E-2</v>
      </c>
      <c r="I201" s="37"/>
      <c r="J201" s="37"/>
      <c r="K201" s="47"/>
      <c r="L201" s="5">
        <f>AVERAGE($F$152:F201)</f>
        <v>95687223.627599999</v>
      </c>
    </row>
    <row r="202" spans="1:12" x14ac:dyDescent="0.15">
      <c r="A202" s="36">
        <v>42815</v>
      </c>
      <c r="B202" s="37">
        <f>B53-$B$2</f>
        <v>156475.51000000013</v>
      </c>
      <c r="C202" s="37">
        <f>C53-C$2</f>
        <v>263433.27999999991</v>
      </c>
      <c r="D202" s="37">
        <f>D53-D$2</f>
        <v>4153717</v>
      </c>
      <c r="E202" s="37">
        <f t="shared" si="21"/>
        <v>3890283.72</v>
      </c>
      <c r="F202" s="44">
        <f>F53</f>
        <v>108021477.46000001</v>
      </c>
      <c r="G202" s="46">
        <f t="shared" si="22"/>
        <v>4.0553751322273381E-2</v>
      </c>
      <c r="H202" s="46">
        <f t="shared" si="23"/>
        <v>2.59352248E-2</v>
      </c>
      <c r="I202" s="37"/>
      <c r="J202" s="37"/>
      <c r="K202" s="47"/>
      <c r="L202" s="5">
        <f>AVERAGE($F$152:F202)</f>
        <v>95929071.741960794</v>
      </c>
    </row>
    <row r="203" spans="1:12" x14ac:dyDescent="0.15">
      <c r="A203" s="36">
        <v>42816</v>
      </c>
      <c r="B203" s="37">
        <f>B54-$B$2</f>
        <v>159321.35000000009</v>
      </c>
      <c r="C203" s="37">
        <f>C54-C$2</f>
        <v>271395.34999999998</v>
      </c>
      <c r="D203" s="37">
        <f>D54-D$2</f>
        <v>4284706</v>
      </c>
      <c r="E203" s="37">
        <f t="shared" si="21"/>
        <v>4013310.65</v>
      </c>
      <c r="F203" s="44">
        <f>F54</f>
        <v>57930360.810000002</v>
      </c>
      <c r="G203" s="46">
        <f t="shared" si="22"/>
        <v>4.2157365195212453E-2</v>
      </c>
      <c r="H203" s="46">
        <f t="shared" si="23"/>
        <v>2.6755404333333333E-2</v>
      </c>
      <c r="I203" s="37"/>
      <c r="J203" s="37"/>
      <c r="K203" s="47"/>
      <c r="L203" s="5">
        <f>AVERAGE($F$152:F203)</f>
        <v>95198327.300961554</v>
      </c>
    </row>
    <row r="204" spans="1:12" x14ac:dyDescent="0.15">
      <c r="A204" s="36">
        <v>42817</v>
      </c>
      <c r="B204" s="37">
        <f>B55-$B$2</f>
        <v>161619.26000000013</v>
      </c>
      <c r="C204" s="37">
        <f>C55-C$2</f>
        <v>279089.95999999996</v>
      </c>
      <c r="D204" s="37">
        <f>D55-D$2</f>
        <v>4348849</v>
      </c>
      <c r="E204" s="37">
        <f>D204-C204</f>
        <v>4069759.04</v>
      </c>
      <c r="F204" s="44">
        <f>F55</f>
        <v>63975940.670000002</v>
      </c>
      <c r="G204" s="46">
        <f t="shared" si="22"/>
        <v>4.3016513572890436E-2</v>
      </c>
      <c r="H204" s="46">
        <f t="shared" si="23"/>
        <v>2.7131726933333333E-2</v>
      </c>
      <c r="I204" s="37"/>
      <c r="J204" s="37"/>
      <c r="K204" s="47"/>
      <c r="L204" s="5">
        <f>AVERAGE($F$152:F204)</f>
        <v>94609225.66641511</v>
      </c>
    </row>
    <row r="205" spans="1:12" x14ac:dyDescent="0.15">
      <c r="A205" s="36">
        <v>42818</v>
      </c>
      <c r="B205" s="37">
        <f>B56-$B$2</f>
        <v>164000.51</v>
      </c>
      <c r="C205" s="37">
        <f>C56-C$2</f>
        <v>287233.21999999997</v>
      </c>
      <c r="D205" s="37">
        <f>D56-D$2</f>
        <v>4410829</v>
      </c>
      <c r="E205" s="37">
        <f t="shared" ref="E205:E212" si="24">D205-C205</f>
        <v>4123595.7800000003</v>
      </c>
      <c r="F205" s="44">
        <f>F56</f>
        <v>71933196.370000005</v>
      </c>
      <c r="G205" s="46">
        <f t="shared" ref="G205:G212" si="25">E205/L205</f>
        <v>4.3779875369209471E-2</v>
      </c>
      <c r="H205" s="46">
        <f t="shared" ref="H205:H212" si="26">E205/150000000</f>
        <v>2.7490638533333334E-2</v>
      </c>
      <c r="I205" s="37"/>
      <c r="J205" s="37"/>
      <c r="K205" s="47"/>
      <c r="L205" s="5">
        <f>AVERAGE($F$152:F205)</f>
        <v>94189299.19796297</v>
      </c>
    </row>
    <row r="206" spans="1:12" x14ac:dyDescent="0.15">
      <c r="A206" s="36">
        <v>42821</v>
      </c>
      <c r="B206" s="37">
        <f>B57-$B$2</f>
        <v>165874.26</v>
      </c>
      <c r="C206" s="37">
        <f>C57-C$2</f>
        <v>293461.26</v>
      </c>
      <c r="D206" s="37">
        <f>D57-D$2</f>
        <v>4278909</v>
      </c>
      <c r="E206" s="37">
        <f t="shared" si="24"/>
        <v>3985447.74</v>
      </c>
      <c r="F206" s="44">
        <f>F57</f>
        <v>82107618.790000007</v>
      </c>
      <c r="G206" s="46">
        <f t="shared" si="25"/>
        <v>4.2412081895382189E-2</v>
      </c>
      <c r="H206" s="46">
        <f t="shared" si="26"/>
        <v>2.6569651600000001E-2</v>
      </c>
      <c r="I206" s="37"/>
      <c r="J206" s="37"/>
      <c r="K206" s="47"/>
      <c r="L206" s="5">
        <f>AVERAGE($F$152:F206)</f>
        <v>93969632.281454548</v>
      </c>
    </row>
    <row r="207" spans="1:12" x14ac:dyDescent="0.15">
      <c r="A207" s="36">
        <v>42822</v>
      </c>
      <c r="B207" s="37">
        <f>B58-$B$2</f>
        <v>169851.34000000008</v>
      </c>
      <c r="C207" s="37">
        <f>C58-C$2</f>
        <v>299513.01</v>
      </c>
      <c r="D207" s="37">
        <f>D58-D$2</f>
        <v>4260577</v>
      </c>
      <c r="E207" s="37">
        <f t="shared" si="24"/>
        <v>3961063.99</v>
      </c>
      <c r="F207" s="44">
        <f>F58</f>
        <v>102021451.98</v>
      </c>
      <c r="G207" s="46">
        <f t="shared" si="25"/>
        <v>4.2088197515994401E-2</v>
      </c>
      <c r="H207" s="46">
        <f t="shared" si="26"/>
        <v>2.6407093266666667E-2</v>
      </c>
      <c r="I207" s="37"/>
      <c r="J207" s="37"/>
      <c r="K207" s="47"/>
      <c r="L207" s="5">
        <f>AVERAGE($F$152:F207)</f>
        <v>94113414.776071429</v>
      </c>
    </row>
    <row r="208" spans="1:12" x14ac:dyDescent="0.15">
      <c r="A208" s="36">
        <v>42823</v>
      </c>
      <c r="B208" s="37">
        <f>B59-$B$2</f>
        <v>173324.34000000008</v>
      </c>
      <c r="C208" s="37">
        <f>C59-C$2</f>
        <v>302491.28999999992</v>
      </c>
      <c r="D208" s="37">
        <f>D59-D$2</f>
        <v>4381646</v>
      </c>
      <c r="E208" s="37">
        <f t="shared" si="24"/>
        <v>4079154.71</v>
      </c>
      <c r="F208" s="44">
        <f>F59</f>
        <v>101433073.95999999</v>
      </c>
      <c r="G208" s="46">
        <f t="shared" si="25"/>
        <v>4.3283908180850976E-2</v>
      </c>
      <c r="H208" s="46">
        <f t="shared" si="26"/>
        <v>2.7194364733333334E-2</v>
      </c>
      <c r="I208" s="37"/>
      <c r="J208" s="37"/>
      <c r="K208" s="47"/>
      <c r="L208" s="5">
        <f>AVERAGE($F$152:F208)</f>
        <v>94241829.849473685</v>
      </c>
    </row>
    <row r="209" spans="1:12" x14ac:dyDescent="0.15">
      <c r="A209" s="36">
        <v>42824</v>
      </c>
      <c r="B209" s="37">
        <f>B60-$B$2</f>
        <v>182213.34000000008</v>
      </c>
      <c r="C209" s="37">
        <f>C60-C$2</f>
        <v>306087.78999999992</v>
      </c>
      <c r="D209" s="37">
        <f>D60-D$2</f>
        <v>4152576</v>
      </c>
      <c r="E209" s="37">
        <f t="shared" si="24"/>
        <v>3846488.21</v>
      </c>
      <c r="F209" s="44">
        <f>F60</f>
        <v>117956429.69</v>
      </c>
      <c r="G209" s="46">
        <f t="shared" si="25"/>
        <v>4.0638770956108697E-2</v>
      </c>
      <c r="H209" s="46">
        <f t="shared" si="26"/>
        <v>2.5643254733333332E-2</v>
      </c>
      <c r="I209" s="37"/>
      <c r="J209" s="37"/>
      <c r="K209" s="47"/>
      <c r="L209" s="5">
        <f>AVERAGE($F$152:F209)</f>
        <v>94650702.26051724</v>
      </c>
    </row>
    <row r="210" spans="1:12" x14ac:dyDescent="0.15">
      <c r="A210" s="36">
        <v>42825</v>
      </c>
      <c r="B210" s="37">
        <f>B61-$B$2</f>
        <v>210532.22000000009</v>
      </c>
      <c r="C210" s="37">
        <f>C61-C$2</f>
        <v>330657.13</v>
      </c>
      <c r="D210" s="37">
        <f>D61-D$2</f>
        <v>4531653</v>
      </c>
      <c r="E210" s="37">
        <f t="shared" si="24"/>
        <v>4200995.87</v>
      </c>
      <c r="F210" s="44">
        <f>F61</f>
        <v>107901268.15000001</v>
      </c>
      <c r="G210" s="46">
        <f t="shared" si="25"/>
        <v>4.4279136887061837E-2</v>
      </c>
      <c r="H210" s="46">
        <f t="shared" si="26"/>
        <v>2.8006639133333334E-2</v>
      </c>
      <c r="I210" s="37"/>
      <c r="J210" s="37"/>
      <c r="K210" s="47"/>
      <c r="L210" s="5">
        <f>AVERAGE($F$152:F210)</f>
        <v>94875288.123050839</v>
      </c>
    </row>
    <row r="211" spans="1:12" x14ac:dyDescent="0.15">
      <c r="A211" s="36">
        <v>42830</v>
      </c>
      <c r="B211" s="37">
        <f>B62-$B$2</f>
        <v>213542.33000000007</v>
      </c>
      <c r="C211" s="37">
        <f>C62-C$2</f>
        <v>335566.49</v>
      </c>
      <c r="D211" s="37">
        <f>D62-D$2</f>
        <v>4607254</v>
      </c>
      <c r="E211" s="37">
        <f t="shared" si="24"/>
        <v>4271687.51</v>
      </c>
      <c r="F211" s="44">
        <f>F62</f>
        <v>107439210.56999999</v>
      </c>
      <c r="G211" s="46">
        <f t="shared" si="25"/>
        <v>4.4925083653215396E-2</v>
      </c>
      <c r="H211" s="46">
        <f t="shared" si="26"/>
        <v>2.8477916733333331E-2</v>
      </c>
      <c r="I211" s="37"/>
      <c r="J211" s="37"/>
      <c r="K211" s="47"/>
      <c r="L211" s="5">
        <f>AVERAGE($F$152:F211)</f>
        <v>95084686.830499977</v>
      </c>
    </row>
    <row r="212" spans="1:12" x14ac:dyDescent="0.15">
      <c r="A212" s="36">
        <v>42831</v>
      </c>
      <c r="B212" s="37">
        <f>B63-$B$2</f>
        <v>221941.09000000008</v>
      </c>
      <c r="C212" s="37">
        <f>C63-C$2</f>
        <v>340138.04000000004</v>
      </c>
      <c r="D212" s="37">
        <f>D63-D$2</f>
        <v>4750855</v>
      </c>
      <c r="E212" s="37">
        <f t="shared" si="24"/>
        <v>4410716.96</v>
      </c>
      <c r="F212" s="44">
        <f>F63</f>
        <v>86614056.49000001</v>
      </c>
      <c r="G212" s="46">
        <f t="shared" si="25"/>
        <v>4.6455091676630075E-2</v>
      </c>
      <c r="H212" s="46">
        <f t="shared" si="26"/>
        <v>2.9404779733333334E-2</v>
      </c>
      <c r="I212" s="37"/>
      <c r="J212" s="37"/>
      <c r="K212" s="47"/>
      <c r="L212" s="5">
        <f>AVERAGE($F$152:F212)</f>
        <v>94945824.03803277</v>
      </c>
    </row>
    <row r="213" spans="1:12" x14ac:dyDescent="0.15">
      <c r="A213" s="36">
        <v>42832</v>
      </c>
      <c r="B213" s="37">
        <f>B64-$B$2</f>
        <v>223269.85000000009</v>
      </c>
      <c r="C213" s="37">
        <f>C64-C$2</f>
        <v>344676.25</v>
      </c>
      <c r="D213" s="37">
        <f>D64-D$2</f>
        <v>4747833</v>
      </c>
      <c r="E213" s="37">
        <f t="shared" ref="E213:E217" si="27">D213-C213</f>
        <v>4403156.75</v>
      </c>
      <c r="F213" s="44">
        <f>F64</f>
        <v>70623001.810000002</v>
      </c>
      <c r="G213" s="46">
        <f t="shared" ref="G213:G217" si="28">E213/L213</f>
        <v>4.656787741875399E-2</v>
      </c>
      <c r="H213" s="46">
        <f t="shared" ref="H213:H217" si="29">E213/150000000</f>
        <v>2.9354378333333334E-2</v>
      </c>
      <c r="I213" s="37"/>
      <c r="J213" s="37"/>
      <c r="K213" s="47"/>
      <c r="L213" s="5">
        <f>AVERAGE($F$152:F213)</f>
        <v>94553520.453709662</v>
      </c>
    </row>
    <row r="214" spans="1:12" x14ac:dyDescent="0.15">
      <c r="A214" s="36">
        <v>42835</v>
      </c>
      <c r="B214" s="37">
        <f>B65-$B$2</f>
        <v>225799.02000000014</v>
      </c>
      <c r="C214" s="37">
        <f>C65-C$2</f>
        <v>345620.62999999989</v>
      </c>
      <c r="D214" s="37">
        <f>D65-D$2</f>
        <v>4826169</v>
      </c>
      <c r="E214" s="37">
        <f t="shared" si="27"/>
        <v>4480548.37</v>
      </c>
      <c r="F214" s="44">
        <f>F65</f>
        <v>65887154.739999995</v>
      </c>
      <c r="G214" s="46">
        <f t="shared" si="28"/>
        <v>4.7615513831729461E-2</v>
      </c>
      <c r="H214" s="46">
        <f t="shared" si="29"/>
        <v>2.9870322466666668E-2</v>
      </c>
      <c r="I214" s="37"/>
      <c r="J214" s="37"/>
      <c r="K214" s="47"/>
      <c r="L214" s="5">
        <f>AVERAGE($F$152:F214)</f>
        <v>94098498.775714263</v>
      </c>
    </row>
    <row r="215" spans="1:12" x14ac:dyDescent="0.15">
      <c r="A215" s="36">
        <v>42836</v>
      </c>
      <c r="B215" s="37">
        <f>B66-$B$2</f>
        <v>225799.02000000014</v>
      </c>
      <c r="C215" s="37">
        <f>C66-C$2</f>
        <v>349838.24999999988</v>
      </c>
      <c r="D215" s="37">
        <f>D66-D$2</f>
        <v>4504932</v>
      </c>
      <c r="E215" s="37">
        <f t="shared" si="27"/>
        <v>4155093.75</v>
      </c>
      <c r="F215" s="44">
        <f>F66</f>
        <v>74124124.629999995</v>
      </c>
      <c r="G215" s="46">
        <f t="shared" si="28"/>
        <v>4.4303798699416551E-2</v>
      </c>
      <c r="H215" s="46">
        <f t="shared" si="29"/>
        <v>2.7700625E-2</v>
      </c>
      <c r="I215" s="37"/>
      <c r="J215" s="37"/>
      <c r="K215" s="47"/>
      <c r="L215" s="5">
        <f>AVERAGE($F$152:F215)</f>
        <v>93786399.179687485</v>
      </c>
    </row>
    <row r="216" spans="1:12" x14ac:dyDescent="0.15">
      <c r="A216" s="36">
        <v>42837</v>
      </c>
      <c r="B216" s="37">
        <f>B67-$B$2</f>
        <v>226786.12000000011</v>
      </c>
      <c r="C216" s="37">
        <f>C67-C$2</f>
        <v>352834.67999999993</v>
      </c>
      <c r="D216" s="37">
        <f>D67-D$2</f>
        <v>4724738</v>
      </c>
      <c r="E216" s="37">
        <f t="shared" si="27"/>
        <v>4371903.32</v>
      </c>
      <c r="F216" s="44">
        <f>F67</f>
        <v>68720925.00999999</v>
      </c>
      <c r="G216" s="46">
        <f t="shared" si="28"/>
        <v>4.6807997575831713E-2</v>
      </c>
      <c r="H216" s="46">
        <f t="shared" si="29"/>
        <v>2.9146022133333335E-2</v>
      </c>
      <c r="I216" s="37"/>
      <c r="J216" s="37"/>
      <c r="K216" s="47"/>
      <c r="L216" s="5">
        <f>AVERAGE($F$152:F216)</f>
        <v>93400776.50015384</v>
      </c>
    </row>
    <row r="217" spans="1:12" x14ac:dyDescent="0.15">
      <c r="A217" s="36">
        <v>42838</v>
      </c>
      <c r="B217" s="37">
        <f>B68-$B$2</f>
        <v>227755.70000000007</v>
      </c>
      <c r="C217" s="37">
        <f>C68-C$2</f>
        <v>355872.19999999995</v>
      </c>
      <c r="D217" s="37">
        <f>D68-D$2</f>
        <v>4724738</v>
      </c>
      <c r="E217" s="37">
        <f t="shared" si="27"/>
        <v>4368865.8</v>
      </c>
      <c r="F217" s="44">
        <f>F68</f>
        <v>92641760.5</v>
      </c>
      <c r="G217" s="46">
        <f t="shared" si="28"/>
        <v>4.678123629465978E-2</v>
      </c>
      <c r="H217" s="46">
        <f t="shared" si="29"/>
        <v>2.9125771999999998E-2</v>
      </c>
      <c r="I217" s="37"/>
      <c r="J217" s="37"/>
      <c r="K217" s="47"/>
      <c r="L217" s="5">
        <f>AVERAGE($F$152:F217)</f>
        <v>93389276.257727265</v>
      </c>
    </row>
    <row r="218" spans="1:12" x14ac:dyDescent="0.15">
      <c r="A218" s="36">
        <v>42839</v>
      </c>
      <c r="B218" s="37">
        <f>B69-$B$2</f>
        <v>228624.04000000004</v>
      </c>
      <c r="C218" s="37">
        <f>C69-C$2</f>
        <v>358294.57999999996</v>
      </c>
      <c r="D218" s="37">
        <f>D69-D$2</f>
        <v>4705759</v>
      </c>
      <c r="E218" s="37">
        <f t="shared" ref="E218:E222" si="30">D218-C218</f>
        <v>4347464.42</v>
      </c>
      <c r="F218" s="44">
        <f>F69</f>
        <v>86240538.260000005</v>
      </c>
      <c r="G218" s="46">
        <f t="shared" ref="G218:G222" si="31">E218/L218</f>
        <v>4.6605319897034869E-2</v>
      </c>
      <c r="H218" s="46">
        <f t="shared" ref="H218:H222" si="32">E218/150000000</f>
        <v>2.8983096133333334E-2</v>
      </c>
      <c r="I218" s="37"/>
      <c r="J218" s="37"/>
      <c r="K218" s="47"/>
      <c r="L218" s="5">
        <f>AVERAGE($F$152:F218)</f>
        <v>93282578.675671637</v>
      </c>
    </row>
    <row r="219" spans="1:12" x14ac:dyDescent="0.15">
      <c r="A219" s="36">
        <v>42842</v>
      </c>
      <c r="B219" s="37">
        <f>B70-$B$2</f>
        <v>228624.04000000004</v>
      </c>
      <c r="C219" s="37">
        <f>C70-C$2</f>
        <v>361256.06999999983</v>
      </c>
      <c r="D219" s="37">
        <f>D70-D$2</f>
        <v>4742042</v>
      </c>
      <c r="E219" s="37">
        <f t="shared" si="30"/>
        <v>4380785.93</v>
      </c>
      <c r="F219" s="44">
        <f>F70</f>
        <v>92273390.539999992</v>
      </c>
      <c r="G219" s="46">
        <f t="shared" si="31"/>
        <v>4.6970003125061499E-2</v>
      </c>
      <c r="H219" s="46">
        <f t="shared" si="32"/>
        <v>2.920523953333333E-2</v>
      </c>
      <c r="I219" s="37"/>
      <c r="J219" s="37"/>
      <c r="K219" s="47"/>
      <c r="L219" s="5">
        <f>AVERAGE($F$152:F219)</f>
        <v>93267737.673676461</v>
      </c>
    </row>
    <row r="220" spans="1:12" x14ac:dyDescent="0.15">
      <c r="A220" s="36">
        <v>42843</v>
      </c>
      <c r="B220" s="37">
        <f>B71-$B$2</f>
        <v>228853.76000000001</v>
      </c>
      <c r="C220" s="37">
        <f>C71-C$2</f>
        <v>362603.66999999993</v>
      </c>
      <c r="D220" s="37">
        <f>D71-D$2</f>
        <v>4847762</v>
      </c>
      <c r="E220" s="37">
        <f t="shared" si="30"/>
        <v>4485158.33</v>
      </c>
      <c r="F220" s="44">
        <f>F71</f>
        <v>92087851.25</v>
      </c>
      <c r="G220" s="46">
        <f t="shared" si="31"/>
        <v>4.8097883643775319E-2</v>
      </c>
      <c r="H220" s="46">
        <f t="shared" si="32"/>
        <v>2.9901055533333335E-2</v>
      </c>
      <c r="I220" s="37"/>
      <c r="J220" s="37"/>
      <c r="K220" s="47"/>
      <c r="L220" s="5">
        <f>AVERAGE($F$152:F220)</f>
        <v>93250637.870434776</v>
      </c>
    </row>
    <row r="221" spans="1:12" x14ac:dyDescent="0.15">
      <c r="A221" s="36">
        <v>42844</v>
      </c>
      <c r="B221" s="37">
        <f>B72-$B$2</f>
        <v>229073.47999999998</v>
      </c>
      <c r="C221" s="37">
        <f>C72-C$2</f>
        <v>366710.1</v>
      </c>
      <c r="D221" s="37">
        <f>D72-D$2</f>
        <v>4893507</v>
      </c>
      <c r="E221" s="37">
        <f t="shared" si="30"/>
        <v>4526796.9000000004</v>
      </c>
      <c r="F221" s="44">
        <f>F72</f>
        <v>103032195.90000001</v>
      </c>
      <c r="G221" s="46">
        <f t="shared" si="31"/>
        <v>4.8471771619059328E-2</v>
      </c>
      <c r="H221" s="46">
        <f t="shared" si="32"/>
        <v>3.0178646000000003E-2</v>
      </c>
      <c r="I221" s="37"/>
      <c r="J221" s="37"/>
      <c r="K221" s="47"/>
      <c r="L221" s="5">
        <f>AVERAGE($F$152:F221)</f>
        <v>93390374.413714275</v>
      </c>
    </row>
    <row r="222" spans="1:12" x14ac:dyDescent="0.15">
      <c r="A222" s="36">
        <v>42845</v>
      </c>
      <c r="B222" s="37">
        <f>B73-$B$2</f>
        <v>231005.54999999993</v>
      </c>
      <c r="C222" s="37">
        <f>C73-C$2</f>
        <v>368148.69999999995</v>
      </c>
      <c r="D222" s="37">
        <f>D73-D$2</f>
        <v>5161164</v>
      </c>
      <c r="E222" s="37">
        <f t="shared" si="30"/>
        <v>4793015.3</v>
      </c>
      <c r="F222" s="44">
        <f>F73</f>
        <v>98816216.75999999</v>
      </c>
      <c r="G222" s="46">
        <f t="shared" si="31"/>
        <v>5.1280407271107976E-2</v>
      </c>
      <c r="H222" s="46">
        <f t="shared" si="32"/>
        <v>3.1953435333333335E-2</v>
      </c>
      <c r="I222" s="37"/>
      <c r="J222" s="37"/>
      <c r="K222" s="47"/>
      <c r="L222" s="5">
        <f>AVERAGE($F$152:F222)</f>
        <v>93466794.728450701</v>
      </c>
    </row>
    <row r="223" spans="1:12" x14ac:dyDescent="0.15">
      <c r="A223" s="36">
        <v>42846</v>
      </c>
      <c r="B223" s="37">
        <f>B74-$B$2</f>
        <v>232240.86</v>
      </c>
      <c r="C223" s="37">
        <f>C74-C$2</f>
        <v>372441.18000000005</v>
      </c>
      <c r="D223" s="37">
        <f>D74-D$2</f>
        <v>5023064</v>
      </c>
      <c r="E223" s="37">
        <f t="shared" ref="E223:E227" si="33">D223-C223</f>
        <v>4650622.82</v>
      </c>
      <c r="F223" s="44">
        <f>F74</f>
        <v>89141020.170000002</v>
      </c>
      <c r="G223" s="46">
        <f t="shared" ref="G223:G227" si="34">E223/L223</f>
        <v>4.9788956217842781E-2</v>
      </c>
      <c r="H223" s="46">
        <f t="shared" ref="H223:H227" si="35">E223/150000000</f>
        <v>3.1004152133333334E-2</v>
      </c>
      <c r="I223" s="37"/>
      <c r="J223" s="37"/>
      <c r="K223" s="47"/>
      <c r="L223" s="5">
        <f>AVERAGE($F$152:F223)</f>
        <v>93406714.52624999</v>
      </c>
    </row>
    <row r="224" spans="1:12" x14ac:dyDescent="0.15">
      <c r="A224" s="36">
        <v>42849</v>
      </c>
      <c r="B224" s="37">
        <f>B75-$B$2</f>
        <v>232240.86</v>
      </c>
      <c r="C224" s="37">
        <f>C75-C$2</f>
        <v>375722.50999999989</v>
      </c>
      <c r="D224" s="37">
        <f>D75-D$2</f>
        <v>4617942</v>
      </c>
      <c r="E224" s="37">
        <f t="shared" si="33"/>
        <v>4242219.49</v>
      </c>
      <c r="F224" s="44">
        <f>F75</f>
        <v>81302193.269999996</v>
      </c>
      <c r="G224" s="46">
        <f t="shared" si="34"/>
        <v>4.5497410770580983E-2</v>
      </c>
      <c r="H224" s="46">
        <f t="shared" si="35"/>
        <v>2.8281463266666668E-2</v>
      </c>
      <c r="I224" s="37"/>
      <c r="J224" s="37"/>
      <c r="K224" s="47"/>
      <c r="L224" s="5">
        <f>AVERAGE($F$152:F224)</f>
        <v>93240899.166575342</v>
      </c>
    </row>
    <row r="225" spans="1:12" x14ac:dyDescent="0.15">
      <c r="A225" s="36">
        <v>42850</v>
      </c>
      <c r="B225" s="37">
        <f>B76-$B$2</f>
        <v>233938.36</v>
      </c>
      <c r="C225" s="37">
        <f>C76-C$2</f>
        <v>379667.52999999991</v>
      </c>
      <c r="D225" s="37">
        <f>D76-D$2</f>
        <v>4876083</v>
      </c>
      <c r="E225" s="37">
        <f t="shared" si="33"/>
        <v>4496415.47</v>
      </c>
      <c r="F225" s="44">
        <f>F76</f>
        <v>72592484.129999995</v>
      </c>
      <c r="G225" s="46">
        <f t="shared" si="34"/>
        <v>4.8368386283457361E-2</v>
      </c>
      <c r="H225" s="46">
        <f t="shared" si="35"/>
        <v>2.9976103133333331E-2</v>
      </c>
      <c r="I225" s="37"/>
      <c r="J225" s="37"/>
      <c r="K225" s="47"/>
      <c r="L225" s="5">
        <f>AVERAGE($F$152:F225)</f>
        <v>92961866.530945942</v>
      </c>
    </row>
    <row r="226" spans="1:12" x14ac:dyDescent="0.15">
      <c r="A226" s="36">
        <v>42851</v>
      </c>
      <c r="B226" s="37">
        <f>B77-$B$2</f>
        <v>236234.89</v>
      </c>
      <c r="C226" s="37">
        <f>C77-C$2</f>
        <v>386182.74999999988</v>
      </c>
      <c r="D226" s="37">
        <f>D77-D$2</f>
        <v>4968484</v>
      </c>
      <c r="E226" s="37">
        <f t="shared" si="33"/>
        <v>4582301.25</v>
      </c>
      <c r="F226" s="44">
        <f>F77</f>
        <v>59280280.140000001</v>
      </c>
      <c r="G226" s="46">
        <f t="shared" si="34"/>
        <v>4.9531549195438972E-2</v>
      </c>
      <c r="H226" s="46">
        <f t="shared" si="35"/>
        <v>3.0548675000000001E-2</v>
      </c>
      <c r="I226" s="37"/>
      <c r="J226" s="37"/>
      <c r="K226" s="47"/>
      <c r="L226" s="5">
        <f>AVERAGE($F$152:F226)</f>
        <v>92512778.712400004</v>
      </c>
    </row>
    <row r="227" spans="1:12" x14ac:dyDescent="0.15">
      <c r="A227" s="36">
        <v>42852</v>
      </c>
      <c r="B227" s="37">
        <f>B78-$B$2</f>
        <v>246502.40000000002</v>
      </c>
      <c r="C227" s="37">
        <f>C78-C$2</f>
        <v>390633.12999999989</v>
      </c>
      <c r="D227" s="37">
        <f>D78-D$2</f>
        <v>5041490</v>
      </c>
      <c r="E227" s="37">
        <f t="shared" si="33"/>
        <v>4650856.87</v>
      </c>
      <c r="F227" s="44">
        <f>F78</f>
        <v>64265057.509999998</v>
      </c>
      <c r="G227" s="46">
        <f t="shared" si="34"/>
        <v>5.047537919947407E-2</v>
      </c>
      <c r="H227" s="46">
        <f t="shared" si="35"/>
        <v>3.1005712466666668E-2</v>
      </c>
      <c r="I227" s="37"/>
      <c r="J227" s="37"/>
      <c r="K227" s="47"/>
      <c r="L227" s="5">
        <f>AVERAGE($F$152:F227)</f>
        <v>92141098.170263171</v>
      </c>
    </row>
    <row r="228" spans="1:12" x14ac:dyDescent="0.15">
      <c r="A228" s="36">
        <v>42853</v>
      </c>
      <c r="B228" s="37">
        <f>B79-$B$2</f>
        <v>251023.27000000002</v>
      </c>
      <c r="C228" s="37">
        <f>C79-C$2</f>
        <v>393879.83999999997</v>
      </c>
      <c r="D228" s="37">
        <f>D79-D$2</f>
        <v>5018850</v>
      </c>
      <c r="E228" s="37">
        <f t="shared" ref="E228:E231" si="36">D228-C228</f>
        <v>4624970.16</v>
      </c>
      <c r="F228" s="44">
        <f>F79</f>
        <v>66385823.450000003</v>
      </c>
      <c r="G228" s="46">
        <f t="shared" ref="G228:G231" si="37">E228/L228</f>
        <v>5.0377308935708465E-2</v>
      </c>
      <c r="H228" s="46">
        <f t="shared" ref="H228:H231" si="38">E228/150000000</f>
        <v>3.08331344E-2</v>
      </c>
      <c r="I228" s="37"/>
      <c r="J228" s="37"/>
      <c r="K228" s="47"/>
      <c r="L228" s="5">
        <f>AVERAGE($F$152:F228)</f>
        <v>91806614.08298701</v>
      </c>
    </row>
    <row r="229" spans="1:12" x14ac:dyDescent="0.15">
      <c r="A229" s="36">
        <v>42857</v>
      </c>
      <c r="B229" s="37">
        <f>B80-$B$2</f>
        <v>255331.62</v>
      </c>
      <c r="C229" s="37">
        <f>C80-C$2</f>
        <v>395474.11</v>
      </c>
      <c r="D229" s="37">
        <f>D80-D$2</f>
        <v>4937340</v>
      </c>
      <c r="E229" s="37">
        <f t="shared" si="36"/>
        <v>4541865.8899999997</v>
      </c>
      <c r="F229" s="44">
        <f>F80</f>
        <v>67842214.569999993</v>
      </c>
      <c r="G229" s="46">
        <f t="shared" si="37"/>
        <v>4.9638215906556704E-2</v>
      </c>
      <c r="H229" s="46">
        <f t="shared" si="38"/>
        <v>3.0279105933333331E-2</v>
      </c>
      <c r="I229" s="37"/>
      <c r="J229" s="37"/>
      <c r="K229" s="47"/>
      <c r="L229" s="5">
        <f>AVERAGE($F$152:F229)</f>
        <v>91499378.191794872</v>
      </c>
    </row>
    <row r="230" spans="1:12" x14ac:dyDescent="0.15">
      <c r="A230" s="36">
        <v>42858</v>
      </c>
      <c r="B230" s="37">
        <f>B81-$B$2</f>
        <v>257715.65000000002</v>
      </c>
      <c r="C230" s="37">
        <f>C81-C$2</f>
        <v>397726.37999999989</v>
      </c>
      <c r="D230" s="37">
        <f>D81-D$2</f>
        <v>5001708</v>
      </c>
      <c r="E230" s="37">
        <f t="shared" si="36"/>
        <v>4603981.62</v>
      </c>
      <c r="F230" s="44">
        <f>F81</f>
        <v>77850327.480000004</v>
      </c>
      <c r="G230" s="46">
        <f t="shared" si="37"/>
        <v>5.0412271428869955E-2</v>
      </c>
      <c r="H230" s="46">
        <f t="shared" si="38"/>
        <v>3.0693210800000002E-2</v>
      </c>
      <c r="I230" s="37"/>
      <c r="J230" s="37"/>
      <c r="K230" s="47"/>
      <c r="L230" s="5">
        <f>AVERAGE($F$152:F230)</f>
        <v>91326605.397974685</v>
      </c>
    </row>
    <row r="231" spans="1:12" x14ac:dyDescent="0.15">
      <c r="A231" s="36">
        <v>42859</v>
      </c>
      <c r="B231" s="37">
        <f>B82-$B$2</f>
        <v>260237.59999999998</v>
      </c>
      <c r="C231" s="37">
        <f>C82-C$2</f>
        <v>400975.64</v>
      </c>
      <c r="D231" s="37">
        <f>D82-D$2</f>
        <v>4826868</v>
      </c>
      <c r="E231" s="37">
        <f t="shared" si="36"/>
        <v>4425892.3600000003</v>
      </c>
      <c r="F231" s="44">
        <f>F82</f>
        <v>91367596.969999999</v>
      </c>
      <c r="G231" s="46">
        <f t="shared" si="37"/>
        <v>4.8461973474842407E-2</v>
      </c>
      <c r="H231" s="46">
        <f t="shared" si="38"/>
        <v>2.9505949066666669E-2</v>
      </c>
      <c r="I231" s="37"/>
      <c r="J231" s="37"/>
      <c r="K231" s="47"/>
      <c r="L231" s="5">
        <f>AVERAGE($F$152:F231)</f>
        <v>91327117.792624995</v>
      </c>
    </row>
    <row r="232" spans="1:12" x14ac:dyDescent="0.15">
      <c r="A232" s="36">
        <v>42860</v>
      </c>
      <c r="B232" s="37">
        <f>B83-$B$2</f>
        <v>260237.59999999998</v>
      </c>
      <c r="C232" s="37">
        <f>C83-C$2</f>
        <v>406287.19999999995</v>
      </c>
      <c r="D232" s="37">
        <f>D83-D$2</f>
        <v>5054198</v>
      </c>
      <c r="E232" s="37">
        <f t="shared" ref="E232" si="39">D232-C232</f>
        <v>4647910.8</v>
      </c>
      <c r="F232" s="44">
        <f>F83</f>
        <v>90975538.590000004</v>
      </c>
      <c r="G232" s="46">
        <f t="shared" ref="G232" si="40">E232/L232</f>
        <v>5.0895416641694308E-2</v>
      </c>
      <c r="H232" s="46">
        <f t="shared" ref="H232" si="41">E232/150000000</f>
        <v>3.0986072E-2</v>
      </c>
      <c r="I232" s="37"/>
      <c r="J232" s="37"/>
      <c r="K232" s="47"/>
      <c r="L232" s="5">
        <f>AVERAGE($F$152:F232)</f>
        <v>91322777.30864197</v>
      </c>
    </row>
    <row r="233" spans="1:12" x14ac:dyDescent="0.15">
      <c r="A233" s="36">
        <v>42863</v>
      </c>
      <c r="B233" s="37">
        <f>B84-$B$2</f>
        <v>260237.59999999998</v>
      </c>
      <c r="C233" s="37">
        <f>C84-C$2</f>
        <v>411651.92000000004</v>
      </c>
      <c r="D233" s="37">
        <f>D84-D$2</f>
        <v>5086409</v>
      </c>
      <c r="E233" s="37">
        <f t="shared" ref="E233:E237" si="42">D233-C233</f>
        <v>4674757.08</v>
      </c>
      <c r="F233" s="44">
        <f>F84</f>
        <v>97545821.939999998</v>
      </c>
      <c r="G233" s="46">
        <f t="shared" ref="G233:G237" si="43">E233/L233</f>
        <v>5.1146884055766381E-2</v>
      </c>
      <c r="H233" s="46">
        <f t="shared" ref="H233:H237" si="44">E233/150000000</f>
        <v>3.11650472E-2</v>
      </c>
      <c r="I233" s="37"/>
      <c r="J233" s="37"/>
      <c r="K233" s="47"/>
      <c r="L233" s="5">
        <f>AVERAGE($F$152:F233)</f>
        <v>91398668.096829265</v>
      </c>
    </row>
    <row r="234" spans="1:12" x14ac:dyDescent="0.15">
      <c r="A234" s="36">
        <v>42864</v>
      </c>
      <c r="B234" s="37">
        <f>B85-$B$2</f>
        <v>260237.59999999998</v>
      </c>
      <c r="C234" s="37">
        <f>C85-C$2</f>
        <v>413393.9</v>
      </c>
      <c r="D234" s="37">
        <f>D85-D$2</f>
        <v>4949920</v>
      </c>
      <c r="E234" s="37">
        <f t="shared" si="42"/>
        <v>4536526.0999999996</v>
      </c>
      <c r="F234" s="44">
        <f>F85</f>
        <v>99398944.439999998</v>
      </c>
      <c r="G234" s="46">
        <f t="shared" si="43"/>
        <v>4.9582198758181276E-2</v>
      </c>
      <c r="H234" s="46">
        <f t="shared" si="44"/>
        <v>3.0243507333333332E-2</v>
      </c>
      <c r="I234" s="37"/>
      <c r="J234" s="37"/>
      <c r="K234" s="47"/>
      <c r="L234" s="5">
        <f>AVERAGE($F$152:F234)</f>
        <v>91495056.968433723</v>
      </c>
    </row>
    <row r="235" spans="1:12" x14ac:dyDescent="0.15">
      <c r="A235" s="36">
        <v>42865</v>
      </c>
      <c r="B235" s="37">
        <f>B86-$B$2</f>
        <v>260237.59999999998</v>
      </c>
      <c r="C235" s="37">
        <f>C86-C$2</f>
        <v>416772.41000000003</v>
      </c>
      <c r="D235" s="37">
        <f>D86-D$2</f>
        <v>5158695</v>
      </c>
      <c r="E235" s="37">
        <f t="shared" si="42"/>
        <v>4741922.59</v>
      </c>
      <c r="F235" s="44">
        <f>F86</f>
        <v>85406855.269999996</v>
      </c>
      <c r="G235" s="46">
        <f t="shared" si="43"/>
        <v>5.1868178235542774E-2</v>
      </c>
      <c r="H235" s="46">
        <f t="shared" si="44"/>
        <v>3.1612817266666662E-2</v>
      </c>
      <c r="I235" s="37"/>
      <c r="J235" s="37"/>
      <c r="K235" s="47"/>
      <c r="L235" s="5">
        <f>AVERAGE($F$152:F235)</f>
        <v>91422578.37678571</v>
      </c>
    </row>
    <row r="236" spans="1:12" x14ac:dyDescent="0.15">
      <c r="A236" s="36">
        <v>42866</v>
      </c>
      <c r="B236" s="37">
        <f>B87-$B$2</f>
        <v>261802.87</v>
      </c>
      <c r="C236" s="37">
        <f>C87-C$2</f>
        <v>421018.15999999992</v>
      </c>
      <c r="D236" s="37">
        <f>D87-D$2</f>
        <v>5164789</v>
      </c>
      <c r="E236" s="37">
        <f t="shared" si="42"/>
        <v>4743770.84</v>
      </c>
      <c r="F236" s="44">
        <f>F87</f>
        <v>79912806.75</v>
      </c>
      <c r="G236" s="46">
        <f t="shared" si="43"/>
        <v>5.1965362453857314E-2</v>
      </c>
      <c r="H236" s="46">
        <f t="shared" si="44"/>
        <v>3.1625138933333331E-2</v>
      </c>
      <c r="I236" s="37"/>
      <c r="J236" s="37"/>
      <c r="K236" s="47"/>
      <c r="L236" s="5">
        <f>AVERAGE($F$152:F236)</f>
        <v>91287169.298823521</v>
      </c>
    </row>
    <row r="237" spans="1:12" x14ac:dyDescent="0.15">
      <c r="A237" s="36">
        <v>42867</v>
      </c>
      <c r="B237" s="37">
        <f>B88-$B$2</f>
        <v>264875.07999999996</v>
      </c>
      <c r="C237" s="37">
        <f>C88-C$2</f>
        <v>434204.64999999991</v>
      </c>
      <c r="D237" s="37">
        <f>D88-D$2</f>
        <v>5655248</v>
      </c>
      <c r="E237" s="37">
        <f t="shared" si="42"/>
        <v>5221043.3499999996</v>
      </c>
      <c r="F237" s="44">
        <f>F88</f>
        <v>119177049.44000001</v>
      </c>
      <c r="G237" s="46">
        <f t="shared" si="43"/>
        <v>5.6991153365973428E-2</v>
      </c>
      <c r="H237" s="46">
        <f t="shared" si="44"/>
        <v>3.4806955666666667E-2</v>
      </c>
      <c r="I237" s="37"/>
      <c r="J237" s="37"/>
      <c r="K237" s="47"/>
      <c r="L237" s="5">
        <f>AVERAGE($F$152:F237)</f>
        <v>91611470.230697662</v>
      </c>
    </row>
    <row r="238" spans="1:12" x14ac:dyDescent="0.15">
      <c r="A238" s="36">
        <v>42870</v>
      </c>
      <c r="B238" s="37">
        <f>B89-$B$2</f>
        <v>267498.40999999992</v>
      </c>
      <c r="C238" s="37">
        <f>C89-C$2</f>
        <v>439045.14</v>
      </c>
      <c r="D238" s="37">
        <f>D89-D$2</f>
        <v>5776544</v>
      </c>
      <c r="E238" s="37">
        <f t="shared" ref="E238:E242" si="45">D238-C238</f>
        <v>5337498.8600000003</v>
      </c>
      <c r="F238" s="44">
        <f>F89</f>
        <v>55335720.870000005</v>
      </c>
      <c r="G238" s="46">
        <f t="shared" ref="G238:G242" si="46">E238/L238</f>
        <v>5.8528731617710335E-2</v>
      </c>
      <c r="H238" s="46">
        <f t="shared" ref="H238:H242" si="47">E238/150000000</f>
        <v>3.5583325733333337E-2</v>
      </c>
      <c r="I238" s="37"/>
      <c r="J238" s="37"/>
      <c r="K238" s="47"/>
      <c r="L238" s="5">
        <f>AVERAGE($F$152:F238)</f>
        <v>91194507.594367802</v>
      </c>
    </row>
    <row r="239" spans="1:12" x14ac:dyDescent="0.15">
      <c r="A239" s="36">
        <v>42871</v>
      </c>
      <c r="B239" s="37">
        <f>B90-$B$2</f>
        <v>271125.08999999997</v>
      </c>
      <c r="C239" s="37">
        <f>C90-C$2</f>
        <v>443218.07999999996</v>
      </c>
      <c r="D239" s="37">
        <f>D90-D$2</f>
        <v>5647408</v>
      </c>
      <c r="E239" s="37">
        <f t="shared" si="45"/>
        <v>5204189.92</v>
      </c>
      <c r="F239" s="44">
        <f>F90</f>
        <v>50933217.880000003</v>
      </c>
      <c r="G239" s="46">
        <f t="shared" si="46"/>
        <v>5.735466595775341E-2</v>
      </c>
      <c r="H239" s="46">
        <f t="shared" si="47"/>
        <v>3.4694599466666663E-2</v>
      </c>
      <c r="I239" s="37"/>
      <c r="J239" s="37"/>
      <c r="K239" s="47"/>
      <c r="L239" s="5">
        <f>AVERAGE($F$152:F239)</f>
        <v>90736992.938522711</v>
      </c>
    </row>
    <row r="240" spans="1:12" x14ac:dyDescent="0.15">
      <c r="A240" s="36">
        <v>42872</v>
      </c>
      <c r="B240" s="37">
        <f>B91-$B$2</f>
        <v>275463.56999999995</v>
      </c>
      <c r="C240" s="37">
        <f>C91-C$2</f>
        <v>445783.49</v>
      </c>
      <c r="D240" s="37">
        <f>D91-D$2</f>
        <v>5689595</v>
      </c>
      <c r="E240" s="37">
        <f t="shared" si="45"/>
        <v>5243811.51</v>
      </c>
      <c r="F240" s="44">
        <f>F91</f>
        <v>59378860.539999999</v>
      </c>
      <c r="G240" s="46">
        <f t="shared" si="46"/>
        <v>5.801661295736641E-2</v>
      </c>
      <c r="H240" s="46">
        <f t="shared" si="47"/>
        <v>3.4958743399999999E-2</v>
      </c>
      <c r="I240" s="37"/>
      <c r="J240" s="37"/>
      <c r="K240" s="47"/>
      <c r="L240" s="5">
        <f>AVERAGE($F$152:F240)</f>
        <v>90384654.372247174</v>
      </c>
    </row>
    <row r="241" spans="1:12" x14ac:dyDescent="0.15">
      <c r="A241" s="36">
        <v>42873</v>
      </c>
      <c r="B241" s="37">
        <f>B92-$B$2</f>
        <v>281731.48</v>
      </c>
      <c r="C241" s="37">
        <f>C92-C$2</f>
        <v>449421.79000000004</v>
      </c>
      <c r="D241" s="37">
        <f>D92-D$2</f>
        <v>5545693</v>
      </c>
      <c r="E241" s="37">
        <f t="shared" si="45"/>
        <v>5096271.21</v>
      </c>
      <c r="F241" s="44">
        <f>F92</f>
        <v>68707947.390000001</v>
      </c>
      <c r="G241" s="46">
        <f t="shared" si="46"/>
        <v>5.6534904151306603E-2</v>
      </c>
      <c r="H241" s="46">
        <f t="shared" si="47"/>
        <v>3.3975141399999999E-2</v>
      </c>
      <c r="I241" s="37"/>
      <c r="J241" s="37"/>
      <c r="K241" s="47"/>
      <c r="L241" s="5">
        <f>AVERAGE($F$152:F241)</f>
        <v>90143802.072444439</v>
      </c>
    </row>
    <row r="242" spans="1:12" x14ac:dyDescent="0.15">
      <c r="A242" s="36">
        <v>42874</v>
      </c>
      <c r="B242" s="37">
        <f>B93-$B$2</f>
        <v>286833.08999999997</v>
      </c>
      <c r="C242" s="37">
        <f>C93-C$2</f>
        <v>451998.4800000001</v>
      </c>
      <c r="D242" s="37">
        <f>D93-D$2</f>
        <v>5732008</v>
      </c>
      <c r="E242" s="37">
        <f t="shared" si="45"/>
        <v>5280009.5199999996</v>
      </c>
      <c r="F242" s="44">
        <f>F93</f>
        <v>69901005.770000011</v>
      </c>
      <c r="G242" s="46">
        <f t="shared" si="46"/>
        <v>5.8718083070773787E-2</v>
      </c>
      <c r="H242" s="46">
        <f t="shared" si="47"/>
        <v>3.520006346666666E-2</v>
      </c>
      <c r="I242" s="37"/>
      <c r="J242" s="37"/>
      <c r="K242" s="47"/>
      <c r="L242" s="5">
        <f>AVERAGE($F$152:F242)</f>
        <v>89921353.761428565</v>
      </c>
    </row>
    <row r="243" spans="1:12" x14ac:dyDescent="0.15">
      <c r="A243" s="36">
        <v>42877</v>
      </c>
      <c r="B243" s="37">
        <f>B94-$B$2</f>
        <v>289624.74</v>
      </c>
      <c r="C243" s="37">
        <f>C94-C$2</f>
        <v>455199.49</v>
      </c>
      <c r="D243" s="37">
        <f>D94-D$2</f>
        <v>5862338</v>
      </c>
      <c r="E243" s="37">
        <f t="shared" ref="E243:E247" si="48">D243-C243</f>
        <v>5407138.5099999998</v>
      </c>
      <c r="F243" s="44">
        <f>F94</f>
        <v>63000484.5</v>
      </c>
      <c r="G243" s="46">
        <f t="shared" ref="G243:G247" si="49">E243/L243</f>
        <v>6.0328180161869548E-2</v>
      </c>
      <c r="H243" s="46">
        <f t="shared" ref="H243:H247" si="50">E243/150000000</f>
        <v>3.6047590066666663E-2</v>
      </c>
      <c r="I243" s="37"/>
      <c r="J243" s="37"/>
      <c r="K243" s="47"/>
      <c r="L243" s="5">
        <f>AVERAGE($F$152:F243)</f>
        <v>89628735.617282614</v>
      </c>
    </row>
    <row r="244" spans="1:12" x14ac:dyDescent="0.15">
      <c r="A244" s="36">
        <v>42878</v>
      </c>
      <c r="B244" s="37">
        <f>B95-$B$2</f>
        <v>290174.59999999998</v>
      </c>
      <c r="C244" s="37">
        <f>C95-C$2</f>
        <v>463492.6100000001</v>
      </c>
      <c r="D244" s="37">
        <f>D95-D$2</f>
        <v>6232734</v>
      </c>
      <c r="E244" s="37">
        <f t="shared" si="48"/>
        <v>5769241.3899999997</v>
      </c>
      <c r="F244" s="44">
        <f>F95</f>
        <v>51172316.100000001</v>
      </c>
      <c r="G244" s="46">
        <f t="shared" si="49"/>
        <v>6.4666555991910721E-2</v>
      </c>
      <c r="H244" s="46">
        <f t="shared" si="50"/>
        <v>3.8461609266666662E-2</v>
      </c>
      <c r="I244" s="37"/>
      <c r="J244" s="37"/>
      <c r="K244" s="47"/>
      <c r="L244" s="5">
        <f>AVERAGE($F$152:F244)</f>
        <v>89215225.730000004</v>
      </c>
    </row>
    <row r="245" spans="1:12" x14ac:dyDescent="0.15">
      <c r="A245" s="36">
        <v>42879</v>
      </c>
      <c r="B245" s="37">
        <f>B96-$B$2</f>
        <v>290174.59999999998</v>
      </c>
      <c r="C245" s="37">
        <f>C96-C$2</f>
        <v>468493.27999999991</v>
      </c>
      <c r="D245" s="37">
        <f>D96-D$2</f>
        <v>6257461</v>
      </c>
      <c r="E245" s="37">
        <f t="shared" si="48"/>
        <v>5788967.7199999997</v>
      </c>
      <c r="F245" s="44">
        <f>F96</f>
        <v>55740436.079999998</v>
      </c>
      <c r="G245" s="46">
        <f t="shared" si="49"/>
        <v>6.5147711453990301E-2</v>
      </c>
      <c r="H245" s="46">
        <f t="shared" si="50"/>
        <v>3.8593118133333333E-2</v>
      </c>
      <c r="I245" s="37"/>
      <c r="J245" s="37"/>
      <c r="K245" s="47"/>
      <c r="L245" s="5">
        <f>AVERAGE($F$152:F245)</f>
        <v>88859110.946489364</v>
      </c>
    </row>
    <row r="246" spans="1:12" x14ac:dyDescent="0.15">
      <c r="A246" s="36">
        <v>42880</v>
      </c>
      <c r="B246" s="37">
        <f>B97-$B$2</f>
        <v>301089.66999999993</v>
      </c>
      <c r="C246" s="37">
        <f>C97-C$2</f>
        <v>483520.75</v>
      </c>
      <c r="D246" s="37">
        <f>D97-D$2</f>
        <v>6524946</v>
      </c>
      <c r="E246" s="37">
        <f t="shared" si="48"/>
        <v>6041425.25</v>
      </c>
      <c r="F246" s="44">
        <f>F97</f>
        <v>48393289.230000004</v>
      </c>
      <c r="G246" s="46">
        <f t="shared" si="49"/>
        <v>6.8316292174467913E-2</v>
      </c>
      <c r="H246" s="46">
        <f t="shared" si="50"/>
        <v>4.0276168333333334E-2</v>
      </c>
      <c r="I246" s="37"/>
      <c r="J246" s="37"/>
      <c r="K246" s="47"/>
      <c r="L246" s="5">
        <f>AVERAGE($F$152:F246)</f>
        <v>88433154.92842105</v>
      </c>
    </row>
    <row r="247" spans="1:12" x14ac:dyDescent="0.15">
      <c r="A247" s="36">
        <v>42881</v>
      </c>
      <c r="B247" s="37">
        <f>B98-$B$2</f>
        <v>306263.66999999993</v>
      </c>
      <c r="C247" s="37">
        <f>C98-C$2</f>
        <v>490763.58999999985</v>
      </c>
      <c r="D247" s="37">
        <f>D98-D$2</f>
        <v>6555010</v>
      </c>
      <c r="E247" s="37">
        <f t="shared" si="48"/>
        <v>6064246.4100000001</v>
      </c>
      <c r="F247" s="44">
        <f>F98</f>
        <v>45988403.439999998</v>
      </c>
      <c r="G247" s="46">
        <f t="shared" si="49"/>
        <v>6.8918922240491676E-2</v>
      </c>
      <c r="H247" s="46">
        <f t="shared" si="50"/>
        <v>4.0428309400000001E-2</v>
      </c>
      <c r="I247" s="37"/>
      <c r="J247" s="37"/>
      <c r="K247" s="47"/>
      <c r="L247" s="5">
        <f>AVERAGE($F$152:F247)</f>
        <v>87991022.10041666</v>
      </c>
    </row>
    <row r="248" spans="1:12" x14ac:dyDescent="0.15">
      <c r="A248" s="36">
        <v>42886</v>
      </c>
      <c r="B248" s="37">
        <f>B99-$B$2</f>
        <v>313518.73</v>
      </c>
      <c r="C248" s="37">
        <f>C99-C$2</f>
        <v>496561.5</v>
      </c>
      <c r="D248" s="37">
        <f>D99-D$2</f>
        <v>6604051</v>
      </c>
      <c r="E248" s="37">
        <f t="shared" ref="E248:E255" si="51">D248-C248</f>
        <v>6107489.5</v>
      </c>
      <c r="F248" s="44">
        <f>F99</f>
        <v>58349098.620000005</v>
      </c>
      <c r="G248" s="46">
        <f t="shared" ref="G248:G255" si="52">E248/L248</f>
        <v>6.9652268724693989E-2</v>
      </c>
      <c r="H248" s="46">
        <f t="shared" ref="H248:H254" si="53">E248/150000000</f>
        <v>4.0716596666666667E-2</v>
      </c>
      <c r="I248" s="37"/>
      <c r="J248" s="37"/>
      <c r="K248" s="47"/>
      <c r="L248" s="5">
        <f>AVERAGE($F$152:F248)</f>
        <v>87685435.260412365</v>
      </c>
    </row>
    <row r="249" spans="1:12" x14ac:dyDescent="0.15">
      <c r="A249" s="36">
        <v>42887</v>
      </c>
      <c r="B249" s="37">
        <f>B100-$B$2</f>
        <v>332172.16000000003</v>
      </c>
      <c r="C249" s="37">
        <f>C100-C$2</f>
        <v>503124.45999999996</v>
      </c>
      <c r="D249" s="37">
        <f>D100-D$2</f>
        <v>6790433</v>
      </c>
      <c r="E249" s="37">
        <f t="shared" si="51"/>
        <v>6287308.54</v>
      </c>
      <c r="F249" s="44">
        <f>F100</f>
        <v>54852096.379999995</v>
      </c>
      <c r="G249" s="46">
        <f t="shared" si="52"/>
        <v>7.1978015605326059E-2</v>
      </c>
      <c r="H249" s="46">
        <f t="shared" si="53"/>
        <v>4.1915390266666665E-2</v>
      </c>
      <c r="I249" s="37"/>
      <c r="J249" s="37"/>
      <c r="K249" s="47"/>
      <c r="L249" s="5">
        <f>AVERAGE($F$152:F249)</f>
        <v>87350401.190204069</v>
      </c>
    </row>
    <row r="250" spans="1:12" x14ac:dyDescent="0.15">
      <c r="A250" s="36">
        <v>42888</v>
      </c>
      <c r="B250" s="37">
        <f>B101-$B$2</f>
        <v>332571.68000000005</v>
      </c>
      <c r="C250" s="37">
        <f>C101-C$2</f>
        <v>510599.04999999981</v>
      </c>
      <c r="D250" s="37">
        <f>D101-D$2</f>
        <v>6765429</v>
      </c>
      <c r="E250" s="37">
        <f t="shared" si="51"/>
        <v>6254829.9500000002</v>
      </c>
      <c r="F250" s="44">
        <f>F101</f>
        <v>73152339.730000004</v>
      </c>
      <c r="G250" s="46">
        <f t="shared" si="52"/>
        <v>7.1723954767839326E-2</v>
      </c>
      <c r="H250" s="46">
        <f t="shared" si="53"/>
        <v>4.1698866333333334E-2</v>
      </c>
      <c r="I250" s="37"/>
      <c r="J250" s="37"/>
      <c r="K250" s="47"/>
      <c r="L250" s="5">
        <f>AVERAGE($F$152:F250)</f>
        <v>87206986.427979782</v>
      </c>
    </row>
    <row r="251" spans="1:12" x14ac:dyDescent="0.15">
      <c r="A251" s="36">
        <v>42891</v>
      </c>
      <c r="B251" s="37">
        <f>B102-$B$2</f>
        <v>334119.78000000003</v>
      </c>
      <c r="C251" s="37">
        <f>C102-C$2</f>
        <v>514345.94999999995</v>
      </c>
      <c r="D251" s="37">
        <f>D102-D$2</f>
        <v>6760869</v>
      </c>
      <c r="E251" s="37">
        <f t="shared" si="51"/>
        <v>6246523.0499999998</v>
      </c>
      <c r="F251" s="44">
        <f>F102</f>
        <v>88308407.74000001</v>
      </c>
      <c r="G251" s="46">
        <f t="shared" si="52"/>
        <v>7.1619654246653675E-2</v>
      </c>
      <c r="H251" s="46">
        <f t="shared" si="53"/>
        <v>4.1643487E-2</v>
      </c>
      <c r="I251" s="37"/>
      <c r="J251" s="37"/>
      <c r="K251" s="47"/>
      <c r="L251" s="5">
        <f>AVERAGE($F$152:F251)</f>
        <v>87218000.641099989</v>
      </c>
    </row>
    <row r="252" spans="1:12" x14ac:dyDescent="0.15">
      <c r="A252" s="36">
        <v>42892</v>
      </c>
      <c r="B252" s="37">
        <f>B103-$B$2</f>
        <v>335263.06000000006</v>
      </c>
      <c r="C252" s="37">
        <f>C103-C$2</f>
        <v>516713.74</v>
      </c>
      <c r="D252" s="37">
        <f>D103-D$2</f>
        <v>6773988</v>
      </c>
      <c r="E252" s="37">
        <f t="shared" si="51"/>
        <v>6257274.2599999998</v>
      </c>
      <c r="F252" s="44">
        <f>F103</f>
        <v>90485921.590000004</v>
      </c>
      <c r="G252" s="46">
        <f t="shared" si="52"/>
        <v>7.1716317569078369E-2</v>
      </c>
      <c r="H252" s="46">
        <f t="shared" si="53"/>
        <v>4.1715161733333332E-2</v>
      </c>
      <c r="I252" s="37"/>
      <c r="J252" s="37"/>
      <c r="K252" s="47"/>
      <c r="L252" s="5">
        <f>AVERAGE($F$152:F252)</f>
        <v>87250356.294059396</v>
      </c>
    </row>
    <row r="253" spans="1:12" x14ac:dyDescent="0.15">
      <c r="A253" s="36">
        <v>42893</v>
      </c>
      <c r="B253" s="37">
        <f>B104-$B$2</f>
        <v>335263.06000000006</v>
      </c>
      <c r="C253" s="37">
        <f>C104-C$2</f>
        <v>519981.75</v>
      </c>
      <c r="D253" s="37">
        <f>D104-D$2</f>
        <v>6858834</v>
      </c>
      <c r="E253" s="37">
        <f t="shared" si="51"/>
        <v>6338852.25</v>
      </c>
      <c r="F253" s="44">
        <f>F104</f>
        <v>82059580.539999992</v>
      </c>
      <c r="G253" s="46">
        <f t="shared" si="52"/>
        <v>7.2693704633440326E-2</v>
      </c>
      <c r="H253" s="46">
        <f t="shared" si="53"/>
        <v>4.2259014999999997E-2</v>
      </c>
      <c r="I253" s="37"/>
      <c r="J253" s="37"/>
      <c r="K253" s="47"/>
      <c r="L253" s="5">
        <f>AVERAGE($F$152:F253)</f>
        <v>87199466.335686266</v>
      </c>
    </row>
    <row r="254" spans="1:12" x14ac:dyDescent="0.15">
      <c r="A254" s="36">
        <v>42894</v>
      </c>
      <c r="B254" s="37">
        <f>B105-$B$2</f>
        <v>340799.91000000003</v>
      </c>
      <c r="C254" s="37">
        <f>C105-C$2</f>
        <v>524622.87000000011</v>
      </c>
      <c r="D254" s="37">
        <f>D105-D$2</f>
        <v>6860884</v>
      </c>
      <c r="E254" s="37">
        <f t="shared" si="51"/>
        <v>6336261.1299999999</v>
      </c>
      <c r="F254" s="44">
        <f>F105</f>
        <v>99295674.519999996</v>
      </c>
      <c r="G254" s="46">
        <f t="shared" si="52"/>
        <v>7.2566258639737508E-2</v>
      </c>
      <c r="H254" s="46">
        <f t="shared" si="53"/>
        <v>4.2241740866666669E-2</v>
      </c>
      <c r="I254" s="37"/>
      <c r="J254" s="37"/>
      <c r="K254" s="47"/>
      <c r="L254" s="5">
        <f>AVERAGE($F$152:F254)</f>
        <v>87316905.250097096</v>
      </c>
    </row>
    <row r="255" spans="1:12" x14ac:dyDescent="0.15">
      <c r="A255" s="36">
        <v>42895</v>
      </c>
      <c r="B255" s="37">
        <f>B106-$B$2</f>
        <v>340799.91000000003</v>
      </c>
      <c r="C255" s="37">
        <f>C106-C$2</f>
        <v>529263.99</v>
      </c>
      <c r="D255" s="37">
        <f>D106-D$2</f>
        <v>6956320</v>
      </c>
      <c r="E255" s="37">
        <f t="shared" si="51"/>
        <v>6427056.0099999998</v>
      </c>
      <c r="F255" s="44">
        <f>F106</f>
        <v>116531768.5</v>
      </c>
      <c r="G255" s="46">
        <f t="shared" si="52"/>
        <v>7.337004734823295E-2</v>
      </c>
      <c r="H255" s="46">
        <f>E255/150000000</f>
        <v>4.2847040066666668E-2</v>
      </c>
      <c r="I255" s="37"/>
      <c r="J255" s="37"/>
      <c r="K255" s="47"/>
      <c r="L255" s="5">
        <f>AVERAGE($F$152:F255)</f>
        <v>87597817.396730766</v>
      </c>
    </row>
    <row r="256" spans="1:12" x14ac:dyDescent="0.15">
      <c r="A256" s="36">
        <v>42898</v>
      </c>
      <c r="B256" s="37">
        <f>B107-$B$2</f>
        <v>347522.36</v>
      </c>
      <c r="C256" s="37">
        <f>C107-C$2</f>
        <v>534887.89000000013</v>
      </c>
      <c r="D256" s="37">
        <f>D107-D$2</f>
        <v>7029877</v>
      </c>
      <c r="E256" s="37">
        <f t="shared" ref="E256:E260" si="54">D256-C256</f>
        <v>6494989.1099999994</v>
      </c>
      <c r="F256" s="44">
        <f>F107</f>
        <v>70244339.209999993</v>
      </c>
      <c r="G256" s="46">
        <f t="shared" ref="G256:G259" si="55">E256/L256</f>
        <v>7.4285713891172625E-2</v>
      </c>
      <c r="H256" s="46">
        <f t="shared" ref="H256:H260" si="56">E256/150000000</f>
        <v>4.3299927399999993E-2</v>
      </c>
      <c r="I256" s="37"/>
      <c r="J256" s="37"/>
      <c r="K256" s="47"/>
      <c r="L256" s="5">
        <f>AVERAGE($F$152:F256)</f>
        <v>87432546.175904751</v>
      </c>
    </row>
    <row r="257" spans="1:12" x14ac:dyDescent="0.15">
      <c r="A257" s="36">
        <v>42899</v>
      </c>
      <c r="B257" s="37">
        <f>B108-$B$2</f>
        <v>351381.14</v>
      </c>
      <c r="C257" s="37">
        <f>C108-C$2</f>
        <v>539343.89000000013</v>
      </c>
      <c r="D257" s="37">
        <f>D108-D$2</f>
        <v>7012063</v>
      </c>
      <c r="E257" s="37">
        <f t="shared" si="54"/>
        <v>6472719.1099999994</v>
      </c>
      <c r="F257" s="44">
        <f>F108</f>
        <v>73209677.200000003</v>
      </c>
      <c r="G257" s="46">
        <f t="shared" si="55"/>
        <v>7.4144789254710963E-2</v>
      </c>
      <c r="H257" s="46">
        <f t="shared" si="56"/>
        <v>4.3151460733333327E-2</v>
      </c>
      <c r="I257" s="37"/>
      <c r="J257" s="37"/>
      <c r="K257" s="47"/>
      <c r="L257" s="5">
        <f>AVERAGE($F$152:F257)</f>
        <v>87298368.166698113</v>
      </c>
    </row>
    <row r="258" spans="1:12" x14ac:dyDescent="0.15">
      <c r="A258" s="36">
        <v>42900</v>
      </c>
      <c r="B258" s="37">
        <f>B109-$B$2</f>
        <v>354026.07000000007</v>
      </c>
      <c r="C258" s="37">
        <f>C109-C$2</f>
        <v>542528.68999999994</v>
      </c>
      <c r="D258" s="37">
        <f>D109-D$2</f>
        <v>6930969</v>
      </c>
      <c r="E258" s="37">
        <f t="shared" si="54"/>
        <v>6388440.3100000005</v>
      </c>
      <c r="F258" s="44">
        <f>F109</f>
        <v>88215304.739999995</v>
      </c>
      <c r="G258" s="46">
        <f t="shared" si="55"/>
        <v>7.3172195482772553E-2</v>
      </c>
      <c r="H258" s="46">
        <f t="shared" si="56"/>
        <v>4.2589602066666669E-2</v>
      </c>
      <c r="I258" s="37"/>
      <c r="J258" s="37"/>
      <c r="K258" s="47"/>
      <c r="L258" s="5">
        <f>AVERAGE($F$152:F258)</f>
        <v>87306937.667383179</v>
      </c>
    </row>
    <row r="259" spans="1:12" x14ac:dyDescent="0.15">
      <c r="A259" s="36">
        <v>42901</v>
      </c>
      <c r="B259" s="37">
        <f>B110-$B$2</f>
        <v>364487.8600000001</v>
      </c>
      <c r="C259" s="37">
        <f>C110-C$2</f>
        <v>545049.85999999987</v>
      </c>
      <c r="D259" s="37">
        <f>D110-D$2</f>
        <v>6863501</v>
      </c>
      <c r="E259" s="37">
        <f t="shared" si="54"/>
        <v>6318451.1400000006</v>
      </c>
      <c r="F259" s="44">
        <f>F110</f>
        <v>93111080.700000003</v>
      </c>
      <c r="G259" s="46">
        <f t="shared" si="55"/>
        <v>7.2326029963906108E-2</v>
      </c>
      <c r="H259" s="46">
        <f t="shared" si="56"/>
        <v>4.2123007600000005E-2</v>
      </c>
      <c r="I259" s="37"/>
      <c r="J259" s="37"/>
      <c r="K259" s="47"/>
      <c r="L259" s="5">
        <f>AVERAGE($F$152:F259)</f>
        <v>87360679.732500002</v>
      </c>
    </row>
    <row r="260" spans="1:12" x14ac:dyDescent="0.15">
      <c r="A260" s="36">
        <v>42902</v>
      </c>
      <c r="B260" s="37">
        <f>B111-$B$2</f>
        <v>367663.75000000012</v>
      </c>
      <c r="C260" s="37">
        <f>C111-C$2</f>
        <v>547209.71</v>
      </c>
      <c r="D260" s="37">
        <f>D111-D$2</f>
        <v>6878109</v>
      </c>
      <c r="E260" s="37">
        <f t="shared" si="54"/>
        <v>6330899.29</v>
      </c>
      <c r="F260" s="44">
        <f>F111</f>
        <v>98526155.590000004</v>
      </c>
      <c r="G260" s="46">
        <f>E260/L260</f>
        <v>7.2383647311772228E-2</v>
      </c>
      <c r="H260" s="46">
        <f t="shared" si="56"/>
        <v>4.2205995266666664E-2</v>
      </c>
      <c r="I260" s="37"/>
      <c r="J260" s="37"/>
      <c r="K260" s="47"/>
      <c r="L260" s="5">
        <f>AVERAGE($F$152:F260)</f>
        <v>87463115.290825695</v>
      </c>
    </row>
    <row r="261" spans="1:12" x14ac:dyDescent="0.15">
      <c r="A261" s="36">
        <v>42905</v>
      </c>
      <c r="B261" s="37">
        <f>B112-$B$2</f>
        <v>370983.08000000007</v>
      </c>
      <c r="C261" s="37">
        <f>C112-C$2</f>
        <v>549250.16999999993</v>
      </c>
      <c r="D261" s="37">
        <f>D112-D$2</f>
        <v>7069072</v>
      </c>
      <c r="E261" s="37">
        <f t="shared" ref="E261:E265" si="57">D261-C261</f>
        <v>6519821.8300000001</v>
      </c>
      <c r="F261" s="44">
        <f>F112</f>
        <v>97081906.659999996</v>
      </c>
      <c r="G261" s="46">
        <f t="shared" ref="G261:G265" si="58">E261/L261</f>
        <v>7.4469220022514784E-2</v>
      </c>
      <c r="H261" s="46">
        <f t="shared" ref="H261:H264" si="59">E261/150000000</f>
        <v>4.3465478866666664E-2</v>
      </c>
      <c r="I261" s="37"/>
      <c r="J261" s="37"/>
      <c r="K261" s="47"/>
      <c r="L261" s="5">
        <f>AVERAGE($F$152:F261)</f>
        <v>87550558.848727271</v>
      </c>
    </row>
    <row r="262" spans="1:12" x14ac:dyDescent="0.15">
      <c r="A262" s="36">
        <v>42906</v>
      </c>
      <c r="B262" s="37">
        <f>B113-$B$2</f>
        <v>373087.20000000007</v>
      </c>
      <c r="C262" s="37">
        <f>C113-C$2</f>
        <v>551843.96</v>
      </c>
      <c r="D262" s="37">
        <f>D113-D$2</f>
        <v>7051397</v>
      </c>
      <c r="E262" s="37">
        <f t="shared" si="57"/>
        <v>6499553.04</v>
      </c>
      <c r="F262" s="44">
        <f>F113</f>
        <v>113529254.42999999</v>
      </c>
      <c r="G262" s="46">
        <f t="shared" si="58"/>
        <v>7.4039785506351485E-2</v>
      </c>
      <c r="H262" s="46">
        <f t="shared" si="59"/>
        <v>4.3330353600000003E-2</v>
      </c>
      <c r="I262" s="37"/>
      <c r="J262" s="37"/>
      <c r="K262" s="47"/>
      <c r="L262" s="5">
        <f>AVERAGE($F$152:F262)</f>
        <v>87784601.15126127</v>
      </c>
    </row>
    <row r="263" spans="1:12" x14ac:dyDescent="0.15">
      <c r="A263" s="36">
        <v>42907</v>
      </c>
      <c r="B263" s="37">
        <f>B114-$B$2</f>
        <v>374708.84000000008</v>
      </c>
      <c r="C263" s="37">
        <f>C114-C$2</f>
        <v>555192.11999999988</v>
      </c>
      <c r="D263" s="37">
        <f>D114-D$2</f>
        <v>7151003</v>
      </c>
      <c r="E263" s="37">
        <f t="shared" si="57"/>
        <v>6595810.8799999999</v>
      </c>
      <c r="F263" s="44">
        <f>F114</f>
        <v>102670928.19999999</v>
      </c>
      <c r="G263" s="46">
        <f t="shared" si="58"/>
        <v>7.5022717556143328E-2</v>
      </c>
      <c r="H263" s="46">
        <f t="shared" si="59"/>
        <v>4.397207253333333E-2</v>
      </c>
      <c r="I263" s="37"/>
      <c r="J263" s="37"/>
      <c r="K263" s="47"/>
      <c r="L263" s="5">
        <f>AVERAGE($F$152:F263)</f>
        <v>87917514.785625011</v>
      </c>
    </row>
    <row r="264" spans="1:12" x14ac:dyDescent="0.15">
      <c r="A264" s="36">
        <v>42908</v>
      </c>
      <c r="B264" s="37">
        <f>B115-$B$2</f>
        <v>384983.2300000001</v>
      </c>
      <c r="C264" s="37">
        <f>C115-C$2</f>
        <v>560496.87999999989</v>
      </c>
      <c r="D264" s="37">
        <f>D115-D$2</f>
        <v>7226768</v>
      </c>
      <c r="E264" s="37">
        <f t="shared" si="57"/>
        <v>6666271.1200000001</v>
      </c>
      <c r="F264" s="44">
        <f>F115</f>
        <v>77292625.25</v>
      </c>
      <c r="G264" s="46">
        <f t="shared" si="58"/>
        <v>7.5905332156836744E-2</v>
      </c>
      <c r="H264" s="46">
        <f t="shared" si="59"/>
        <v>4.444180746666667E-2</v>
      </c>
      <c r="I264" s="37"/>
      <c r="J264" s="37"/>
      <c r="K264" s="47"/>
      <c r="L264" s="5">
        <f>AVERAGE($F$152:F264)</f>
        <v>87823489.214513287</v>
      </c>
    </row>
    <row r="265" spans="1:12" x14ac:dyDescent="0.15">
      <c r="A265" s="36">
        <v>42909</v>
      </c>
      <c r="B265" s="37">
        <f>B116-$B$2</f>
        <v>384983.2300000001</v>
      </c>
      <c r="C265" s="37">
        <f>C116-C$2</f>
        <v>560496.87999999989</v>
      </c>
      <c r="D265" s="37">
        <f>D116-D$2</f>
        <v>7385768</v>
      </c>
      <c r="E265" s="37">
        <f t="shared" si="57"/>
        <v>6825271.1200000001</v>
      </c>
      <c r="F265" s="44">
        <f>F116</f>
        <v>77292625.25</v>
      </c>
      <c r="G265" s="46">
        <f t="shared" si="58"/>
        <v>7.7797612157127896E-2</v>
      </c>
      <c r="H265" s="46">
        <f>E265/150000000</f>
        <v>4.5501807466666669E-2</v>
      </c>
      <c r="I265" s="37"/>
      <c r="J265" s="37"/>
      <c r="K265" s="47"/>
      <c r="L265" s="5">
        <f>AVERAGE($F$152:F265)</f>
        <v>87731113.214824572</v>
      </c>
    </row>
    <row r="266" spans="1:12" x14ac:dyDescent="0.15">
      <c r="A266" s="36">
        <v>42912</v>
      </c>
      <c r="B266" s="37">
        <f t="shared" ref="B266:B270" si="60">B117-$B$2</f>
        <v>395051.89000000013</v>
      </c>
      <c r="C266" s="37">
        <f t="shared" ref="C266:D266" si="61">C117-C$2</f>
        <v>567634.98</v>
      </c>
      <c r="D266" s="37">
        <f t="shared" si="61"/>
        <v>7347799</v>
      </c>
      <c r="E266" s="37">
        <f t="shared" ref="E266:E270" si="62">D266-C266</f>
        <v>6780164.0199999996</v>
      </c>
      <c r="F266" s="44">
        <f t="shared" ref="F266:F270" si="63">F117</f>
        <v>84398189.549999997</v>
      </c>
      <c r="G266" s="46">
        <f t="shared" ref="G266:G270" si="64">E266/L266</f>
        <v>7.7308999471555506E-2</v>
      </c>
      <c r="H266" s="46">
        <f t="shared" ref="H266:H270" si="65">E266/150000000</f>
        <v>4.5201093466666661E-2</v>
      </c>
      <c r="I266" s="37"/>
      <c r="J266" s="37"/>
      <c r="K266" s="47"/>
      <c r="L266" s="5">
        <f>AVERAGE($F$152:F266)</f>
        <v>87702131.269913048</v>
      </c>
    </row>
    <row r="267" spans="1:12" x14ac:dyDescent="0.15">
      <c r="A267" s="36">
        <v>42913</v>
      </c>
      <c r="B267" s="37">
        <f t="shared" si="60"/>
        <v>400181.49000000022</v>
      </c>
      <c r="C267" s="37">
        <f t="shared" ref="C267:D267" si="66">C118-C$2</f>
        <v>571977.44999999995</v>
      </c>
      <c r="D267" s="37">
        <f t="shared" si="66"/>
        <v>7408387</v>
      </c>
      <c r="E267" s="37">
        <f t="shared" si="62"/>
        <v>6836409.5499999998</v>
      </c>
      <c r="F267" s="44">
        <f t="shared" si="63"/>
        <v>94253682.299999997</v>
      </c>
      <c r="G267" s="46">
        <f t="shared" si="64"/>
        <v>7.7900157462426942E-2</v>
      </c>
      <c r="H267" s="46">
        <f t="shared" si="65"/>
        <v>4.5576063666666666E-2</v>
      </c>
      <c r="I267" s="37"/>
      <c r="J267" s="37"/>
      <c r="K267" s="47"/>
      <c r="L267" s="5">
        <f>AVERAGE($F$152:F267)</f>
        <v>87758610.158103451</v>
      </c>
    </row>
    <row r="268" spans="1:12" x14ac:dyDescent="0.15">
      <c r="A268" s="36">
        <v>42914</v>
      </c>
      <c r="B268" s="37">
        <f t="shared" si="60"/>
        <v>405549.17000000016</v>
      </c>
      <c r="C268" s="37">
        <f t="shared" ref="C268:D268" si="67">C119-C$2</f>
        <v>576144.17999999993</v>
      </c>
      <c r="D268" s="37">
        <f t="shared" si="67"/>
        <v>7442378</v>
      </c>
      <c r="E268" s="37">
        <f t="shared" si="62"/>
        <v>6866233.8200000003</v>
      </c>
      <c r="F268" s="44">
        <f t="shared" si="63"/>
        <v>97942308.920000002</v>
      </c>
      <c r="G268" s="46">
        <f t="shared" si="64"/>
        <v>7.8162479247501235E-2</v>
      </c>
      <c r="H268" s="46">
        <f t="shared" si="65"/>
        <v>4.5774892133333335E-2</v>
      </c>
      <c r="I268" s="37"/>
      <c r="J268" s="37"/>
      <c r="K268" s="47"/>
      <c r="L268" s="5">
        <f>AVERAGE($F$152:F268)</f>
        <v>87845650.318461537</v>
      </c>
    </row>
    <row r="269" spans="1:12" x14ac:dyDescent="0.15">
      <c r="A269" s="36">
        <v>42915</v>
      </c>
      <c r="B269" s="37">
        <f t="shared" si="60"/>
        <v>433787.80000000005</v>
      </c>
      <c r="C269" s="37">
        <f t="shared" ref="C269:D269" si="68">C120-C$2</f>
        <v>578652.42999999993</v>
      </c>
      <c r="D269" s="37">
        <f t="shared" si="68"/>
        <v>7538575</v>
      </c>
      <c r="E269" s="37">
        <f t="shared" si="62"/>
        <v>6959922.5700000003</v>
      </c>
      <c r="F269" s="44">
        <f t="shared" si="63"/>
        <v>93518071.109999999</v>
      </c>
      <c r="G269" s="46">
        <f t="shared" si="64"/>
        <v>7.9185662375888158E-2</v>
      </c>
      <c r="H269" s="46">
        <f t="shared" si="65"/>
        <v>4.6399483800000002E-2</v>
      </c>
      <c r="I269" s="37"/>
      <c r="J269" s="37"/>
      <c r="K269" s="47"/>
      <c r="L269" s="5">
        <f>AVERAGE($F$152:F269)</f>
        <v>87893721.681101695</v>
      </c>
    </row>
    <row r="270" spans="1:12" x14ac:dyDescent="0.15">
      <c r="A270" s="36">
        <v>42916</v>
      </c>
      <c r="B270" s="37">
        <f t="shared" si="60"/>
        <v>433787.80000000005</v>
      </c>
      <c r="C270" s="37">
        <f t="shared" ref="C270:D270" si="69">C121-C$2</f>
        <v>581160.67999999993</v>
      </c>
      <c r="D270" s="37">
        <f t="shared" si="69"/>
        <v>7542548</v>
      </c>
      <c r="E270" s="37">
        <f t="shared" si="62"/>
        <v>6961387.3200000003</v>
      </c>
      <c r="F270" s="44">
        <f t="shared" si="63"/>
        <v>93518071.109999999</v>
      </c>
      <c r="G270" s="46">
        <f t="shared" si="64"/>
        <v>7.9159760495834633E-2</v>
      </c>
      <c r="H270" s="46">
        <f t="shared" si="65"/>
        <v>4.6409248800000004E-2</v>
      </c>
      <c r="I270" s="37"/>
      <c r="J270" s="37"/>
      <c r="K270" s="47"/>
      <c r="L270" s="5">
        <f>AVERAGE($F$152:F270)</f>
        <v>87940985.121680692</v>
      </c>
    </row>
    <row r="271" spans="1:12" x14ac:dyDescent="0.15">
      <c r="A271" s="36"/>
      <c r="B271" s="37"/>
      <c r="C271" s="37"/>
      <c r="D271" s="37"/>
      <c r="E271" s="37"/>
      <c r="F271" s="37"/>
      <c r="G271" s="46"/>
      <c r="H271" s="46"/>
      <c r="I271" s="37"/>
      <c r="J271" s="37"/>
      <c r="K271" s="47"/>
      <c r="L271" s="5"/>
    </row>
    <row r="272" spans="1:12" x14ac:dyDescent="0.15">
      <c r="A272" s="36"/>
      <c r="B272" s="37"/>
      <c r="C272" s="37"/>
      <c r="D272" s="37"/>
      <c r="E272" s="37"/>
      <c r="F272" s="37"/>
      <c r="G272" s="46"/>
      <c r="H272" s="46"/>
      <c r="I272" s="37"/>
      <c r="J272" s="37"/>
      <c r="K272" s="47"/>
      <c r="L272" s="5"/>
    </row>
    <row r="273" spans="1:12" x14ac:dyDescent="0.15">
      <c r="A273" s="36"/>
      <c r="B273" s="37"/>
      <c r="C273" s="37"/>
      <c r="D273" s="37"/>
      <c r="E273" s="37"/>
      <c r="F273" s="37"/>
      <c r="G273" s="46"/>
      <c r="H273" s="46"/>
      <c r="I273" s="37"/>
      <c r="J273" s="37"/>
      <c r="K273" s="47"/>
      <c r="L273" s="5"/>
    </row>
    <row r="274" spans="1:12" x14ac:dyDescent="0.15">
      <c r="A274" s="36"/>
      <c r="B274" s="37"/>
      <c r="C274" s="37"/>
      <c r="D274" s="37"/>
      <c r="E274" s="37"/>
      <c r="F274" s="37"/>
      <c r="G274" s="46"/>
      <c r="H274" s="46"/>
      <c r="I274" s="37"/>
      <c r="J274" s="37"/>
      <c r="K274" s="47"/>
      <c r="L274" s="5"/>
    </row>
    <row r="275" spans="1:12" x14ac:dyDescent="0.15">
      <c r="A275" s="36"/>
      <c r="B275" s="37"/>
      <c r="C275" s="37"/>
      <c r="D275" s="37"/>
      <c r="E275" s="37"/>
      <c r="F275" s="37"/>
      <c r="G275" s="46"/>
      <c r="H275" s="46"/>
      <c r="I275" s="37"/>
      <c r="J275" s="37"/>
      <c r="K275" s="47"/>
      <c r="L275" s="5"/>
    </row>
    <row r="276" spans="1:12" x14ac:dyDescent="0.15">
      <c r="A276" s="36"/>
      <c r="B276" s="37"/>
      <c r="C276" s="37"/>
      <c r="D276" s="37"/>
      <c r="E276" s="37"/>
      <c r="F276" s="37"/>
      <c r="G276" s="46"/>
      <c r="H276" s="46"/>
      <c r="I276" s="37"/>
      <c r="J276" s="37"/>
      <c r="K276" s="47"/>
      <c r="L276" s="5"/>
    </row>
    <row r="277" spans="1:12" x14ac:dyDescent="0.15">
      <c r="B277" s="37"/>
      <c r="C277" s="37"/>
      <c r="D277" s="37"/>
      <c r="E277" s="37"/>
      <c r="F277" s="37"/>
      <c r="G277" s="46"/>
      <c r="H277" s="46"/>
      <c r="I277" s="37"/>
      <c r="J277" s="37"/>
      <c r="K277" s="47"/>
      <c r="L277" s="5"/>
    </row>
    <row r="278" spans="1:12" x14ac:dyDescent="0.15">
      <c r="B278" s="37"/>
      <c r="C278" s="37"/>
      <c r="D278" s="37"/>
      <c r="E278" s="37"/>
      <c r="F278" s="37"/>
      <c r="G278" s="46"/>
      <c r="H278" s="46"/>
      <c r="I278" s="37"/>
      <c r="J278" s="37"/>
      <c r="K278" s="47"/>
      <c r="L278" s="5"/>
    </row>
    <row r="279" spans="1:12" x14ac:dyDescent="0.15">
      <c r="B279" s="37"/>
      <c r="C279" s="37"/>
      <c r="D279" s="37"/>
      <c r="E279" s="37"/>
      <c r="F279" s="37"/>
      <c r="G279" s="46"/>
      <c r="H279" s="46"/>
      <c r="I279" s="37"/>
      <c r="J279" s="37"/>
      <c r="K279" s="47"/>
      <c r="L279" s="5"/>
    </row>
    <row r="280" spans="1:12" x14ac:dyDescent="0.15">
      <c r="B280" s="37"/>
      <c r="C280" s="37"/>
      <c r="D280" s="37"/>
      <c r="E280" s="37"/>
      <c r="F280" s="37"/>
      <c r="G280" s="46"/>
      <c r="H280" s="46"/>
      <c r="I280" s="37"/>
      <c r="J280" s="37"/>
      <c r="K280" s="47"/>
      <c r="L280" s="5"/>
    </row>
    <row r="281" spans="1:12" x14ac:dyDescent="0.15">
      <c r="A281" s="36"/>
      <c r="B281" s="37"/>
      <c r="C281" s="37"/>
      <c r="D281" s="37"/>
      <c r="E281" s="37"/>
      <c r="F281" s="37"/>
      <c r="G281" s="46"/>
      <c r="H281" s="46"/>
      <c r="I281" s="37"/>
      <c r="J281" s="37"/>
      <c r="K281" s="47"/>
      <c r="L281" s="5"/>
    </row>
    <row r="282" spans="1:12" x14ac:dyDescent="0.15">
      <c r="A282" s="36"/>
      <c r="B282" s="37"/>
      <c r="C282" s="37"/>
      <c r="D282" s="37"/>
      <c r="E282" s="37"/>
      <c r="F282" s="37"/>
      <c r="G282" s="46"/>
      <c r="H282" s="46"/>
      <c r="I282" s="37"/>
      <c r="J282" s="37"/>
      <c r="K282" s="47"/>
      <c r="L282" s="5"/>
    </row>
    <row r="283" spans="1:12" x14ac:dyDescent="0.15">
      <c r="A283" s="36"/>
      <c r="B283" s="37"/>
      <c r="C283" s="37"/>
      <c r="D283" s="37"/>
      <c r="E283" s="37"/>
      <c r="F283" s="37"/>
      <c r="G283" s="46"/>
      <c r="H283" s="46"/>
      <c r="I283" s="37"/>
      <c r="J283" s="37"/>
      <c r="K283" s="47"/>
      <c r="L283" s="5"/>
    </row>
    <row r="284" spans="1:12" x14ac:dyDescent="0.15">
      <c r="A284" s="36"/>
      <c r="B284" s="37"/>
      <c r="C284" s="37"/>
      <c r="D284" s="37"/>
      <c r="E284" s="37"/>
      <c r="F284" s="37"/>
      <c r="G284" s="46"/>
      <c r="H284" s="46"/>
      <c r="I284" s="37"/>
      <c r="J284" s="37"/>
      <c r="K284" s="47"/>
      <c r="L284" s="5"/>
    </row>
    <row r="285" spans="1:12" x14ac:dyDescent="0.15">
      <c r="A285" s="36"/>
      <c r="B285" s="37"/>
      <c r="C285" s="37"/>
      <c r="D285" s="37"/>
      <c r="E285" s="37"/>
      <c r="F285" s="37"/>
      <c r="G285" s="46"/>
      <c r="H285" s="46"/>
      <c r="I285" s="37"/>
      <c r="J285" s="37"/>
      <c r="K285" s="47"/>
      <c r="L285" s="5"/>
    </row>
    <row r="286" spans="1:12" x14ac:dyDescent="0.15">
      <c r="A286" s="36"/>
      <c r="B286" s="37"/>
      <c r="C286" s="37"/>
      <c r="D286" s="37"/>
      <c r="E286" s="37"/>
      <c r="F286" s="37"/>
      <c r="G286" s="46"/>
      <c r="H286" s="46"/>
      <c r="I286" s="37"/>
      <c r="J286" s="37"/>
      <c r="K286" s="47"/>
      <c r="L286" s="5"/>
    </row>
    <row r="287" spans="1:12" x14ac:dyDescent="0.15">
      <c r="A287" s="36"/>
      <c r="B287" s="37"/>
      <c r="C287" s="37"/>
      <c r="D287" s="37"/>
      <c r="E287" s="37"/>
      <c r="F287" s="37"/>
      <c r="G287" s="46"/>
      <c r="H287" s="46"/>
      <c r="I287" s="37"/>
      <c r="J287" s="37"/>
      <c r="K287" s="47"/>
      <c r="L287" s="5"/>
    </row>
    <row r="288" spans="1:12" x14ac:dyDescent="0.15">
      <c r="A288" s="36"/>
      <c r="B288" s="37"/>
      <c r="C288" s="37"/>
      <c r="D288" s="37"/>
      <c r="E288" s="37"/>
      <c r="F288" s="37"/>
      <c r="G288" s="46"/>
      <c r="H288" s="46"/>
      <c r="I288" s="37"/>
      <c r="J288" s="37"/>
      <c r="K288" s="47"/>
      <c r="L288" s="5"/>
    </row>
    <row r="289" spans="1:12" x14ac:dyDescent="0.15">
      <c r="A289" s="36"/>
      <c r="B289" s="37"/>
      <c r="C289" s="37"/>
      <c r="D289" s="37"/>
      <c r="E289" s="37"/>
      <c r="F289" s="37"/>
      <c r="G289" s="46"/>
      <c r="H289" s="46"/>
      <c r="I289" s="37"/>
      <c r="J289" s="37"/>
      <c r="K289" s="47"/>
      <c r="L289" s="5"/>
    </row>
    <row r="290" spans="1:12" x14ac:dyDescent="0.15">
      <c r="A290" s="36"/>
      <c r="B290" s="37"/>
      <c r="C290" s="37"/>
      <c r="D290" s="37"/>
      <c r="E290" s="37"/>
      <c r="F290" s="37"/>
      <c r="G290" s="46"/>
      <c r="H290" s="46"/>
      <c r="I290" s="37"/>
      <c r="J290" s="37"/>
      <c r="K290" s="47"/>
      <c r="L290" s="5"/>
    </row>
    <row r="291" spans="1:12" x14ac:dyDescent="0.15">
      <c r="A291" s="36"/>
      <c r="C291" s="45"/>
      <c r="E291" s="35"/>
      <c r="I291" s="11"/>
      <c r="J291" s="37"/>
    </row>
    <row r="292" spans="1:12" x14ac:dyDescent="0.15">
      <c r="A292" s="36"/>
      <c r="D292" s="36"/>
      <c r="E292" s="5"/>
      <c r="I292" s="11"/>
      <c r="J292" s="37"/>
    </row>
    <row r="293" spans="1:12" x14ac:dyDescent="0.15">
      <c r="A293" s="36"/>
      <c r="D293" s="36"/>
      <c r="E293" s="5"/>
      <c r="I293" s="11"/>
      <c r="J293" s="37"/>
    </row>
    <row r="294" spans="1:12" x14ac:dyDescent="0.15">
      <c r="A294" s="36"/>
      <c r="D294" s="36"/>
      <c r="E294" s="5"/>
      <c r="I294" s="11"/>
      <c r="J294" s="37"/>
    </row>
    <row r="295" spans="1:12" x14ac:dyDescent="0.15">
      <c r="A295" s="36"/>
      <c r="D295" s="36"/>
      <c r="E295" s="5"/>
      <c r="I295" s="11"/>
      <c r="J295" s="37"/>
    </row>
    <row r="296" spans="1:12" x14ac:dyDescent="0.15">
      <c r="A296" s="36"/>
      <c r="D296" s="36"/>
      <c r="E296" s="5"/>
      <c r="I296" s="11"/>
      <c r="J296" s="37"/>
    </row>
    <row r="297" spans="1:12" x14ac:dyDescent="0.15">
      <c r="A297" s="36"/>
    </row>
    <row r="298" spans="1:12" x14ac:dyDescent="0.15">
      <c r="A298" s="36"/>
    </row>
    <row r="299" spans="1:12" x14ac:dyDescent="0.15">
      <c r="A299" s="36"/>
    </row>
    <row r="300" spans="1:12" x14ac:dyDescent="0.15">
      <c r="A300" s="36"/>
    </row>
    <row r="304" spans="1:12" x14ac:dyDescent="0.15">
      <c r="C304" s="36"/>
      <c r="D304" s="37"/>
    </row>
    <row r="305" spans="3:5" x14ac:dyDescent="0.15">
      <c r="C305" s="36"/>
      <c r="D305" s="37"/>
      <c r="E305" s="5"/>
    </row>
    <row r="306" spans="3:5" x14ac:dyDescent="0.15">
      <c r="C306" s="36"/>
      <c r="D306" s="37"/>
      <c r="E306" s="5"/>
    </row>
    <row r="307" spans="3:5" x14ac:dyDescent="0.15">
      <c r="C307" s="36">
        <v>42909</v>
      </c>
      <c r="D307" s="37">
        <v>6825271.1200000001</v>
      </c>
      <c r="E307" s="5"/>
    </row>
    <row r="308" spans="3:5" x14ac:dyDescent="0.15">
      <c r="C308" s="36">
        <v>42912</v>
      </c>
      <c r="D308" s="37">
        <v>6780164.0199999996</v>
      </c>
      <c r="E308" s="5">
        <f>D308-$D$307</f>
        <v>-45107.100000000559</v>
      </c>
    </row>
    <row r="309" spans="3:5" x14ac:dyDescent="0.15">
      <c r="C309" s="36">
        <v>42913</v>
      </c>
      <c r="D309" s="37">
        <v>6836409.5499999998</v>
      </c>
      <c r="E309" s="5">
        <f t="shared" ref="E309:E312" si="70">D309-$D$307</f>
        <v>11138.429999999702</v>
      </c>
    </row>
    <row r="310" spans="3:5" x14ac:dyDescent="0.15">
      <c r="C310" s="36">
        <v>42914</v>
      </c>
      <c r="D310" s="37">
        <v>6866233.8200000003</v>
      </c>
      <c r="E310" s="5">
        <f t="shared" si="70"/>
        <v>40962.700000000186</v>
      </c>
    </row>
    <row r="311" spans="3:5" x14ac:dyDescent="0.15">
      <c r="C311" s="36">
        <v>42915</v>
      </c>
      <c r="D311" s="37">
        <v>6959922.5700000003</v>
      </c>
      <c r="E311" s="5">
        <f t="shared" si="70"/>
        <v>134651.45000000019</v>
      </c>
    </row>
    <row r="312" spans="3:5" x14ac:dyDescent="0.15">
      <c r="C312" s="36">
        <v>42916</v>
      </c>
      <c r="D312" s="37">
        <v>6961387.3200000003</v>
      </c>
      <c r="E312" s="5">
        <f t="shared" si="70"/>
        <v>136116.20000000019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F123" sqref="F123:G123"/>
    </sheetView>
  </sheetViews>
  <sheetFormatPr defaultRowHeight="13.5" x14ac:dyDescent="0.15"/>
  <cols>
    <col min="1" max="1" width="16.5" customWidth="1"/>
    <col min="2" max="2" width="16.625" customWidth="1"/>
    <col min="3" max="3" width="21.125" customWidth="1"/>
    <col min="4" max="5" width="16.75" customWidth="1"/>
    <col min="6" max="6" width="20.75" customWidth="1"/>
    <col min="7" max="7" width="19.25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>
        <v>42548</v>
      </c>
      <c r="B2" s="3"/>
      <c r="C2" s="3"/>
      <c r="D2" s="3"/>
      <c r="E2" s="3"/>
      <c r="F2" s="3"/>
      <c r="G2" s="3"/>
    </row>
    <row r="3" spans="1:7" x14ac:dyDescent="0.15">
      <c r="A3" s="2">
        <v>42549</v>
      </c>
      <c r="B3" s="3"/>
      <c r="C3" s="3"/>
      <c r="D3" s="3"/>
      <c r="E3" s="3"/>
      <c r="F3" s="3"/>
      <c r="G3" s="3"/>
    </row>
    <row r="4" spans="1:7" x14ac:dyDescent="0.15">
      <c r="A4" s="2">
        <v>42550</v>
      </c>
      <c r="B4" s="3"/>
      <c r="C4" s="3"/>
      <c r="D4" s="3"/>
      <c r="E4" s="3"/>
      <c r="F4" s="3"/>
      <c r="G4" s="3"/>
    </row>
    <row r="5" spans="1:7" x14ac:dyDescent="0.15">
      <c r="A5" s="2">
        <v>42551</v>
      </c>
      <c r="B5" s="3"/>
      <c r="C5" s="3"/>
      <c r="D5" s="3"/>
      <c r="E5" s="3"/>
      <c r="F5" s="3"/>
      <c r="G5" s="3"/>
    </row>
    <row r="6" spans="1:7" x14ac:dyDescent="0.15">
      <c r="A6" s="2">
        <v>42552</v>
      </c>
      <c r="B6" s="3"/>
      <c r="C6" s="3"/>
      <c r="D6" s="3"/>
      <c r="E6" s="3"/>
      <c r="F6" s="3"/>
      <c r="G6" s="3"/>
    </row>
    <row r="7" spans="1:7" x14ac:dyDescent="0.15">
      <c r="A7" s="2">
        <v>42555</v>
      </c>
      <c r="B7" s="3"/>
      <c r="C7" s="3"/>
      <c r="D7" s="3"/>
      <c r="E7" s="3"/>
      <c r="F7" s="3"/>
      <c r="G7" s="3"/>
    </row>
    <row r="8" spans="1:7" x14ac:dyDescent="0.15">
      <c r="A8" s="2">
        <v>42556</v>
      </c>
      <c r="B8" s="3"/>
      <c r="C8" s="3"/>
      <c r="D8" s="3"/>
      <c r="E8" s="3"/>
      <c r="F8" s="3"/>
      <c r="G8" s="3"/>
    </row>
    <row r="9" spans="1:7" x14ac:dyDescent="0.15">
      <c r="A9" s="2">
        <v>42557</v>
      </c>
      <c r="B9" s="3"/>
      <c r="C9" s="3"/>
      <c r="D9" s="3"/>
      <c r="E9" s="3"/>
      <c r="F9" s="3"/>
      <c r="G9" s="3"/>
    </row>
    <row r="10" spans="1:7" x14ac:dyDescent="0.15">
      <c r="A10" s="2">
        <v>42558</v>
      </c>
      <c r="B10" s="3"/>
      <c r="C10" s="3"/>
      <c r="D10" s="3"/>
      <c r="E10" s="3"/>
      <c r="F10" s="3"/>
      <c r="G10" s="3"/>
    </row>
    <row r="11" spans="1:7" x14ac:dyDescent="0.15">
      <c r="A11" s="2">
        <v>42559</v>
      </c>
      <c r="B11" s="3"/>
      <c r="C11" s="3"/>
      <c r="D11" s="3"/>
      <c r="E11" s="3"/>
      <c r="F11" s="3"/>
      <c r="G11" s="3"/>
    </row>
    <row r="12" spans="1:7" x14ac:dyDescent="0.15">
      <c r="A12" s="2">
        <v>42562</v>
      </c>
      <c r="B12" s="3"/>
      <c r="C12" s="3"/>
      <c r="D12" s="3"/>
      <c r="E12" s="3"/>
      <c r="F12" s="3"/>
      <c r="G12" s="3"/>
    </row>
    <row r="13" spans="1:7" x14ac:dyDescent="0.15">
      <c r="A13" s="2">
        <v>42563</v>
      </c>
      <c r="B13" s="3"/>
      <c r="C13" s="3"/>
      <c r="D13" s="3">
        <v>204474</v>
      </c>
      <c r="E13" s="3"/>
      <c r="F13" s="3"/>
      <c r="G13" s="3"/>
    </row>
    <row r="14" spans="1:7" x14ac:dyDescent="0.15">
      <c r="A14" s="2">
        <v>42564</v>
      </c>
      <c r="B14" s="3"/>
      <c r="C14" s="3"/>
      <c r="D14" s="3">
        <v>204474</v>
      </c>
      <c r="E14" s="3"/>
      <c r="F14" s="3"/>
      <c r="G14" s="3"/>
    </row>
    <row r="15" spans="1:7" x14ac:dyDescent="0.15">
      <c r="A15" s="2">
        <v>42565</v>
      </c>
      <c r="B15" s="3"/>
      <c r="C15" s="3"/>
      <c r="D15" s="3">
        <v>218700</v>
      </c>
      <c r="E15" s="3">
        <v>207668</v>
      </c>
      <c r="F15" s="3"/>
      <c r="G15" s="3"/>
    </row>
    <row r="16" spans="1:7" x14ac:dyDescent="0.15">
      <c r="A16" s="2">
        <v>42566</v>
      </c>
      <c r="B16" s="3"/>
      <c r="C16" s="3"/>
      <c r="D16" s="3">
        <v>198369</v>
      </c>
      <c r="E16" s="3">
        <v>127311</v>
      </c>
      <c r="F16" s="3"/>
      <c r="G16" s="3"/>
    </row>
    <row r="17" spans="1:7" x14ac:dyDescent="0.15">
      <c r="A17" s="2">
        <v>42569</v>
      </c>
      <c r="B17" s="3"/>
      <c r="C17" s="3"/>
      <c r="D17" s="3">
        <v>204425</v>
      </c>
      <c r="E17" s="3">
        <v>120595</v>
      </c>
      <c r="F17" s="3"/>
      <c r="G17" s="3"/>
    </row>
    <row r="18" spans="1:7" x14ac:dyDescent="0.15">
      <c r="A18" s="2">
        <v>42570</v>
      </c>
      <c r="B18" s="3"/>
      <c r="C18" s="3"/>
      <c r="D18" s="3">
        <v>192948</v>
      </c>
      <c r="E18" s="3">
        <v>55637</v>
      </c>
      <c r="F18" s="3"/>
      <c r="G18" s="3"/>
    </row>
    <row r="19" spans="1:7" x14ac:dyDescent="0.15">
      <c r="A19" s="2">
        <v>42571</v>
      </c>
      <c r="B19" s="3"/>
      <c r="C19" s="3"/>
      <c r="D19" s="3">
        <v>208462</v>
      </c>
      <c r="E19" s="3">
        <v>74395</v>
      </c>
      <c r="F19" s="3"/>
      <c r="G19" s="3"/>
    </row>
    <row r="20" spans="1:7" x14ac:dyDescent="0.15">
      <c r="A20" s="2">
        <v>42572</v>
      </c>
      <c r="B20" s="3"/>
      <c r="C20" s="3"/>
      <c r="D20" s="3">
        <v>251409</v>
      </c>
      <c r="E20" s="3">
        <v>157736</v>
      </c>
      <c r="F20" s="3"/>
      <c r="G20" s="3"/>
    </row>
    <row r="21" spans="1:7" x14ac:dyDescent="0.15">
      <c r="A21" s="2">
        <v>42573</v>
      </c>
      <c r="B21" s="3"/>
      <c r="C21" s="3"/>
      <c r="D21" s="3">
        <v>195278</v>
      </c>
      <c r="E21" s="3"/>
      <c r="F21" s="3"/>
      <c r="G21" s="3"/>
    </row>
    <row r="22" spans="1:7" x14ac:dyDescent="0.15">
      <c r="A22" s="2">
        <v>42576</v>
      </c>
      <c r="B22" s="3"/>
      <c r="C22" s="3"/>
      <c r="D22" s="3">
        <v>264355</v>
      </c>
      <c r="E22" s="3"/>
      <c r="F22" s="3"/>
      <c r="G22" s="3"/>
    </row>
    <row r="23" spans="1:7" x14ac:dyDescent="0.15">
      <c r="A23" s="2">
        <v>42577</v>
      </c>
      <c r="B23" s="3"/>
      <c r="C23" s="3"/>
      <c r="D23" s="3">
        <v>281474</v>
      </c>
      <c r="E23" s="3"/>
      <c r="F23" s="3"/>
      <c r="G23" s="3"/>
    </row>
    <row r="24" spans="1:7" x14ac:dyDescent="0.15">
      <c r="A24" s="2">
        <v>42578</v>
      </c>
      <c r="B24" s="3"/>
      <c r="C24" s="3"/>
      <c r="D24" s="3">
        <v>454773</v>
      </c>
      <c r="E24" s="3"/>
      <c r="F24" s="3">
        <v>-3202721.5320000001</v>
      </c>
      <c r="G24" s="3">
        <v>-3027919.7239999999</v>
      </c>
    </row>
    <row r="25" spans="1:7" x14ac:dyDescent="0.15">
      <c r="A25" s="2">
        <v>42579</v>
      </c>
      <c r="B25" s="3"/>
      <c r="C25" s="3"/>
      <c r="D25" s="3">
        <v>568336</v>
      </c>
      <c r="E25" s="3"/>
      <c r="F25" s="3">
        <v>173093.166</v>
      </c>
      <c r="G25" s="3">
        <v>195033.05799999999</v>
      </c>
    </row>
    <row r="26" spans="1:7" x14ac:dyDescent="0.15">
      <c r="A26" s="2">
        <v>42580</v>
      </c>
      <c r="B26" s="3"/>
      <c r="C26" s="3"/>
      <c r="D26" s="3">
        <v>572232</v>
      </c>
      <c r="E26" s="3">
        <v>509229</v>
      </c>
      <c r="F26" s="3">
        <v>192852.95800000001</v>
      </c>
      <c r="G26" s="3">
        <v>226365.18400000001</v>
      </c>
    </row>
    <row r="27" spans="1:7" x14ac:dyDescent="0.15">
      <c r="A27" s="2">
        <v>42583</v>
      </c>
      <c r="B27" s="3"/>
      <c r="C27" s="3"/>
      <c r="D27" s="3">
        <v>505701</v>
      </c>
      <c r="E27" s="3">
        <v>417799</v>
      </c>
      <c r="F27" s="3">
        <v>75204.39</v>
      </c>
      <c r="G27" s="3">
        <v>83588.08</v>
      </c>
    </row>
    <row r="28" spans="1:7" x14ac:dyDescent="0.15">
      <c r="A28" s="2">
        <v>42584</v>
      </c>
      <c r="B28" s="3"/>
      <c r="C28" s="3"/>
      <c r="D28" s="3">
        <v>532102</v>
      </c>
      <c r="E28" s="3">
        <v>431421</v>
      </c>
      <c r="F28" s="3">
        <v>127209.026</v>
      </c>
      <c r="G28" s="3">
        <v>149395.29999999999</v>
      </c>
    </row>
    <row r="29" spans="1:7" x14ac:dyDescent="0.15">
      <c r="A29" s="2">
        <v>42585</v>
      </c>
      <c r="B29" s="3"/>
      <c r="C29" s="3"/>
      <c r="D29" s="3">
        <v>533658</v>
      </c>
      <c r="E29" s="3">
        <v>424401</v>
      </c>
      <c r="F29" s="3">
        <v>1056.066</v>
      </c>
      <c r="G29" s="3">
        <v>31326.1</v>
      </c>
    </row>
    <row r="30" spans="1:7" x14ac:dyDescent="0.15">
      <c r="A30" s="2">
        <v>42586</v>
      </c>
      <c r="B30" s="3"/>
      <c r="C30" s="3"/>
      <c r="D30" s="3">
        <v>552535</v>
      </c>
      <c r="E30" s="3">
        <v>432494</v>
      </c>
      <c r="F30" s="3">
        <v>405506.27399999998</v>
      </c>
      <c r="G30" s="3">
        <v>423645.80200000003</v>
      </c>
    </row>
    <row r="31" spans="1:7" x14ac:dyDescent="0.15">
      <c r="A31" s="2">
        <v>42587</v>
      </c>
      <c r="B31" s="3"/>
      <c r="C31" s="3"/>
      <c r="D31" s="3">
        <v>536847</v>
      </c>
      <c r="E31" s="3">
        <v>441083</v>
      </c>
      <c r="F31" s="3">
        <v>232964.342</v>
      </c>
      <c r="G31" s="3">
        <v>260844.198</v>
      </c>
    </row>
    <row r="32" spans="1:7" x14ac:dyDescent="0.15">
      <c r="A32" s="2">
        <v>42590</v>
      </c>
      <c r="B32" s="3"/>
      <c r="C32" s="3"/>
      <c r="D32" s="3">
        <v>547687</v>
      </c>
      <c r="E32" s="3">
        <v>443107</v>
      </c>
      <c r="F32" s="3">
        <v>92303.796000000002</v>
      </c>
      <c r="G32" s="3">
        <v>113842.07399999999</v>
      </c>
    </row>
    <row r="33" spans="1:7" x14ac:dyDescent="0.15">
      <c r="A33" s="2">
        <v>42591</v>
      </c>
      <c r="B33" s="3"/>
      <c r="C33" s="3"/>
      <c r="D33" s="3">
        <v>532506</v>
      </c>
      <c r="E33" s="3">
        <v>518655</v>
      </c>
      <c r="F33" s="3">
        <v>112625.88400000001</v>
      </c>
      <c r="G33" s="3">
        <v>193829.24799999999</v>
      </c>
    </row>
    <row r="34" spans="1:7" x14ac:dyDescent="0.15">
      <c r="A34" s="2">
        <v>42592</v>
      </c>
      <c r="B34" s="3"/>
      <c r="C34" s="3"/>
      <c r="D34" s="3">
        <v>584868</v>
      </c>
      <c r="E34" s="3">
        <v>516930</v>
      </c>
      <c r="F34" s="3">
        <v>179876.39199999999</v>
      </c>
      <c r="G34" s="3">
        <v>202947.476</v>
      </c>
    </row>
    <row r="35" spans="1:7" x14ac:dyDescent="0.15">
      <c r="A35" s="2">
        <v>42593</v>
      </c>
      <c r="B35" s="3"/>
      <c r="C35" s="3"/>
      <c r="D35" s="3">
        <v>722092</v>
      </c>
      <c r="E35" s="3">
        <v>617978</v>
      </c>
      <c r="F35" s="3">
        <v>306147.7</v>
      </c>
      <c r="G35" s="3">
        <v>345245.80800000002</v>
      </c>
    </row>
    <row r="36" spans="1:7" x14ac:dyDescent="0.15">
      <c r="A36" s="2">
        <v>42594</v>
      </c>
      <c r="B36" s="3"/>
      <c r="C36" s="3"/>
      <c r="D36" s="3">
        <v>790714</v>
      </c>
      <c r="E36" s="3">
        <v>724963</v>
      </c>
      <c r="F36" s="3"/>
      <c r="G36" s="3"/>
    </row>
    <row r="37" spans="1:7" x14ac:dyDescent="0.15">
      <c r="A37" s="2">
        <v>42597</v>
      </c>
      <c r="B37" s="3">
        <v>157626.48000000001</v>
      </c>
      <c r="C37" s="3">
        <v>190891.5</v>
      </c>
      <c r="D37" s="3">
        <v>716337</v>
      </c>
      <c r="E37" s="3">
        <v>655258</v>
      </c>
      <c r="F37" s="3"/>
      <c r="G37" s="3"/>
    </row>
    <row r="38" spans="1:7" x14ac:dyDescent="0.15">
      <c r="A38" s="2">
        <v>42598</v>
      </c>
      <c r="B38" s="3">
        <v>157626.48000000001</v>
      </c>
      <c r="C38" s="3">
        <v>199713.02</v>
      </c>
      <c r="D38" s="3">
        <v>890567</v>
      </c>
      <c r="E38" s="3">
        <v>632512</v>
      </c>
      <c r="F38" s="3">
        <v>-426250.14199999999</v>
      </c>
      <c r="G38" s="3">
        <v>-428187.14199999999</v>
      </c>
    </row>
    <row r="39" spans="1:7" x14ac:dyDescent="0.15">
      <c r="A39" s="2">
        <v>42599</v>
      </c>
      <c r="B39" s="3">
        <v>157626.48000000001</v>
      </c>
      <c r="C39" s="3">
        <v>203879.7</v>
      </c>
      <c r="D39" s="3">
        <v>667509</v>
      </c>
      <c r="E39" s="3">
        <v>471251</v>
      </c>
      <c r="F39" s="3">
        <v>-31907.97</v>
      </c>
      <c r="G39" s="3">
        <v>-35348.597999999998</v>
      </c>
    </row>
    <row r="40" spans="1:7" x14ac:dyDescent="0.15">
      <c r="A40" s="2">
        <v>42600</v>
      </c>
      <c r="B40" s="3">
        <v>157626.48000000001</v>
      </c>
      <c r="C40" s="3">
        <v>411498.39</v>
      </c>
      <c r="D40" s="3">
        <v>714015</v>
      </c>
      <c r="E40" s="3">
        <v>427223</v>
      </c>
      <c r="F40" s="3">
        <v>-15850.802</v>
      </c>
      <c r="G40" s="3">
        <v>-27693.626</v>
      </c>
    </row>
    <row r="41" spans="1:7" x14ac:dyDescent="0.15">
      <c r="A41" s="2">
        <v>42601</v>
      </c>
      <c r="B41" s="3">
        <v>158067.65</v>
      </c>
      <c r="C41" s="3">
        <v>182827.41</v>
      </c>
      <c r="D41" s="3"/>
      <c r="E41" s="3"/>
      <c r="F41" s="3">
        <v>-424703.76400000002</v>
      </c>
      <c r="G41" s="3">
        <v>-423412.17800000001</v>
      </c>
    </row>
    <row r="42" spans="1:7" x14ac:dyDescent="0.15">
      <c r="A42" s="2">
        <v>42605</v>
      </c>
      <c r="B42" s="3">
        <v>158223.70000000001</v>
      </c>
      <c r="C42" s="3">
        <v>206060.05</v>
      </c>
      <c r="D42" s="3">
        <v>686017</v>
      </c>
      <c r="E42" s="3">
        <v>933416</v>
      </c>
      <c r="F42" s="3">
        <v>517660.66</v>
      </c>
      <c r="G42" s="3">
        <v>618229.33799999999</v>
      </c>
    </row>
    <row r="43" spans="1:7" x14ac:dyDescent="0.15">
      <c r="A43" s="2">
        <v>42606</v>
      </c>
      <c r="B43" s="3">
        <v>158807.31</v>
      </c>
      <c r="C43" s="3">
        <v>209180.39</v>
      </c>
      <c r="D43" s="3">
        <v>748056</v>
      </c>
      <c r="E43" s="3">
        <v>815176</v>
      </c>
      <c r="F43" s="3">
        <v>353241.33199999999</v>
      </c>
      <c r="G43" s="3">
        <v>389362.016</v>
      </c>
    </row>
    <row r="44" spans="1:7" x14ac:dyDescent="0.15">
      <c r="A44" s="2">
        <v>42607</v>
      </c>
      <c r="B44" s="3">
        <v>160789.35999999999</v>
      </c>
      <c r="C44" s="3">
        <v>206313.34</v>
      </c>
      <c r="D44" s="3">
        <v>782376</v>
      </c>
      <c r="E44" s="3">
        <v>750353</v>
      </c>
      <c r="F44" s="3">
        <v>129885.10799999999</v>
      </c>
      <c r="G44" s="3">
        <v>159966.86600000001</v>
      </c>
    </row>
    <row r="45" spans="1:7" x14ac:dyDescent="0.15">
      <c r="A45" s="2">
        <v>42608</v>
      </c>
      <c r="B45" s="3">
        <v>161697.22</v>
      </c>
      <c r="C45" s="3">
        <v>207029.49</v>
      </c>
      <c r="D45" s="3">
        <v>825218</v>
      </c>
      <c r="E45" s="3">
        <v>707584</v>
      </c>
      <c r="F45" s="3">
        <v>445221.06400000001</v>
      </c>
      <c r="G45" s="3">
        <v>428738.74200000003</v>
      </c>
    </row>
    <row r="46" spans="1:7" x14ac:dyDescent="0.15">
      <c r="A46" s="2">
        <v>42611</v>
      </c>
      <c r="B46" s="3">
        <v>162693.95000000001</v>
      </c>
      <c r="C46" s="3">
        <v>207196.52</v>
      </c>
      <c r="D46" s="3">
        <v>868332</v>
      </c>
      <c r="E46" s="3">
        <v>767409</v>
      </c>
      <c r="F46" s="3">
        <v>427988.82199999999</v>
      </c>
      <c r="G46" s="3">
        <v>448740.022</v>
      </c>
    </row>
    <row r="47" spans="1:7" x14ac:dyDescent="0.15">
      <c r="A47" s="2">
        <v>42612</v>
      </c>
      <c r="B47" s="3">
        <v>163703.23000000001</v>
      </c>
      <c r="C47" s="3">
        <v>207548.27</v>
      </c>
      <c r="D47" s="3">
        <v>869900</v>
      </c>
      <c r="E47" s="3">
        <v>950493</v>
      </c>
      <c r="F47" s="3">
        <v>294809.03200000001</v>
      </c>
      <c r="G47" s="3">
        <v>361408.08600000001</v>
      </c>
    </row>
    <row r="48" spans="1:7" x14ac:dyDescent="0.15">
      <c r="A48" s="2">
        <v>42613</v>
      </c>
      <c r="B48" s="3">
        <v>164104.9</v>
      </c>
      <c r="C48" s="3">
        <v>208020.24</v>
      </c>
      <c r="D48" s="3">
        <v>835126</v>
      </c>
      <c r="E48" s="3">
        <v>828804</v>
      </c>
      <c r="F48" s="3">
        <v>-407655.89399999997</v>
      </c>
      <c r="G48" s="3">
        <v>-388725.83600000001</v>
      </c>
    </row>
    <row r="49" spans="1:7" x14ac:dyDescent="0.15">
      <c r="A49" s="2">
        <v>42614</v>
      </c>
      <c r="B49" s="3">
        <v>164104.9</v>
      </c>
      <c r="C49" s="3">
        <v>209322.98</v>
      </c>
      <c r="D49" s="3">
        <v>798408</v>
      </c>
      <c r="E49" s="3">
        <v>716082</v>
      </c>
      <c r="F49" s="3">
        <v>1197987.98</v>
      </c>
      <c r="G49" s="3">
        <v>1181739.23</v>
      </c>
    </row>
    <row r="50" spans="1:7" x14ac:dyDescent="0.15">
      <c r="A50" s="2">
        <v>42615</v>
      </c>
      <c r="B50" s="3">
        <v>164693.98000000001</v>
      </c>
      <c r="C50" s="3">
        <v>212373.12</v>
      </c>
      <c r="D50" s="3">
        <v>1002140</v>
      </c>
      <c r="E50" s="3">
        <v>1099821</v>
      </c>
      <c r="F50" s="3">
        <v>568073.11399999994</v>
      </c>
      <c r="G50" s="3">
        <v>669395.35800000001</v>
      </c>
    </row>
    <row r="51" spans="1:7" x14ac:dyDescent="0.15">
      <c r="A51" s="2">
        <v>42618</v>
      </c>
      <c r="B51" s="3">
        <v>164693.98000000001</v>
      </c>
      <c r="C51" s="3">
        <v>214234.52</v>
      </c>
      <c r="D51" s="3">
        <v>923472</v>
      </c>
      <c r="E51" s="3">
        <v>765842</v>
      </c>
      <c r="F51" s="3">
        <v>497250.984</v>
      </c>
      <c r="G51" s="3">
        <v>471173.36800000002</v>
      </c>
    </row>
    <row r="52" spans="1:7" x14ac:dyDescent="0.15">
      <c r="A52" s="2">
        <v>42619</v>
      </c>
      <c r="B52" s="3">
        <v>164693.98000000001</v>
      </c>
      <c r="C52" s="3">
        <v>215323.99</v>
      </c>
      <c r="D52" s="3">
        <v>891597</v>
      </c>
      <c r="E52" s="3">
        <v>795658</v>
      </c>
      <c r="F52" s="3"/>
      <c r="G52" s="3"/>
    </row>
    <row r="53" spans="1:7" x14ac:dyDescent="0.15">
      <c r="A53" s="2">
        <v>42620</v>
      </c>
      <c r="B53" s="3">
        <v>165630.23000000001</v>
      </c>
      <c r="C53" s="3">
        <v>220557.38</v>
      </c>
      <c r="D53" s="3">
        <v>976200</v>
      </c>
      <c r="E53" s="3">
        <v>751366</v>
      </c>
      <c r="F53" s="3"/>
      <c r="G53" s="3"/>
    </row>
    <row r="54" spans="1:7" x14ac:dyDescent="0.15">
      <c r="A54" s="2">
        <v>42621</v>
      </c>
      <c r="B54" s="3">
        <v>166346.06</v>
      </c>
      <c r="C54" s="3">
        <v>223501.09</v>
      </c>
      <c r="D54" s="3">
        <v>830156</v>
      </c>
      <c r="E54" s="3">
        <v>876171</v>
      </c>
      <c r="F54" s="3"/>
      <c r="G54" s="3"/>
    </row>
    <row r="55" spans="1:7" x14ac:dyDescent="0.15">
      <c r="A55" s="2">
        <v>42622</v>
      </c>
      <c r="B55" s="3">
        <v>166346.06</v>
      </c>
      <c r="C55" s="3">
        <v>226096.61</v>
      </c>
      <c r="D55" s="3">
        <v>952656</v>
      </c>
      <c r="E55" s="3">
        <v>728936</v>
      </c>
      <c r="F55" s="3"/>
      <c r="G55" s="3"/>
    </row>
    <row r="56" spans="1:7" x14ac:dyDescent="0.15">
      <c r="A56" s="2">
        <v>42625</v>
      </c>
      <c r="B56" s="3">
        <v>167778.56</v>
      </c>
      <c r="C56" s="3">
        <v>231635.72</v>
      </c>
      <c r="D56" s="3">
        <v>1039655</v>
      </c>
      <c r="E56" s="3">
        <v>1189333</v>
      </c>
      <c r="F56" s="3">
        <v>766685.21200000006</v>
      </c>
      <c r="G56" s="3">
        <v>948903.07799999998</v>
      </c>
    </row>
    <row r="57" spans="1:7" x14ac:dyDescent="0.15">
      <c r="A57" s="2">
        <v>42626</v>
      </c>
      <c r="B57" s="3">
        <v>176333.97</v>
      </c>
      <c r="C57" s="3">
        <v>234484.48000000001</v>
      </c>
      <c r="D57" s="3">
        <v>1051937</v>
      </c>
      <c r="E57" s="3">
        <v>999552</v>
      </c>
      <c r="F57" s="3">
        <v>657094.80200000003</v>
      </c>
      <c r="G57" s="3">
        <v>654111.89599999995</v>
      </c>
    </row>
    <row r="58" spans="1:7" x14ac:dyDescent="0.15">
      <c r="A58" s="2">
        <v>42627</v>
      </c>
      <c r="B58" s="3">
        <v>180212.33</v>
      </c>
      <c r="C58" s="3">
        <v>237420.61</v>
      </c>
      <c r="D58" s="3">
        <v>1071929</v>
      </c>
      <c r="E58" s="3">
        <v>918272</v>
      </c>
      <c r="F58" s="3">
        <v>646852.84600000002</v>
      </c>
      <c r="G58" s="3">
        <v>654236.93599999999</v>
      </c>
    </row>
    <row r="59" spans="1:7" x14ac:dyDescent="0.15">
      <c r="A59" s="2">
        <v>42632</v>
      </c>
      <c r="B59" s="3">
        <v>181955.24</v>
      </c>
      <c r="C59" s="3">
        <v>241280.27</v>
      </c>
      <c r="D59" s="3">
        <v>1067718</v>
      </c>
      <c r="E59" s="3">
        <v>983460</v>
      </c>
      <c r="F59" s="3">
        <v>496873.636</v>
      </c>
      <c r="G59" s="3">
        <v>552949.20600000001</v>
      </c>
    </row>
    <row r="60" spans="1:7" x14ac:dyDescent="0.15">
      <c r="A60" s="2">
        <v>42633</v>
      </c>
      <c r="B60" s="3">
        <v>183982.74</v>
      </c>
      <c r="C60" s="3">
        <v>242771.77</v>
      </c>
      <c r="D60" s="3">
        <v>1100949</v>
      </c>
      <c r="E60" s="3">
        <v>1086153</v>
      </c>
      <c r="F60" s="3">
        <v>611567.13199999998</v>
      </c>
      <c r="G60" s="3">
        <v>692750.86399999994</v>
      </c>
    </row>
    <row r="61" spans="1:7" x14ac:dyDescent="0.15">
      <c r="A61" s="2">
        <v>42634</v>
      </c>
      <c r="B61" s="3">
        <v>186148.58</v>
      </c>
      <c r="C61" s="3">
        <v>245178.07</v>
      </c>
      <c r="D61" s="3">
        <v>1118519</v>
      </c>
      <c r="E61" s="3">
        <v>1056658</v>
      </c>
      <c r="F61" s="3">
        <v>644971.48600000003</v>
      </c>
      <c r="G61" s="3">
        <v>708398.92599999998</v>
      </c>
    </row>
    <row r="62" spans="1:7" x14ac:dyDescent="0.15">
      <c r="A62" s="2">
        <v>42635</v>
      </c>
      <c r="B62" s="3">
        <v>191827.19</v>
      </c>
      <c r="C62" s="3">
        <v>250313.19</v>
      </c>
      <c r="D62" s="3">
        <v>1148600</v>
      </c>
      <c r="E62" s="3">
        <v>1034961</v>
      </c>
      <c r="F62" s="3">
        <v>638348.73800000001</v>
      </c>
      <c r="G62" s="3">
        <v>730815.43200000003</v>
      </c>
    </row>
    <row r="63" spans="1:7" x14ac:dyDescent="0.15">
      <c r="A63" s="2">
        <v>42636</v>
      </c>
      <c r="B63" s="3">
        <v>195269.28</v>
      </c>
      <c r="C63" s="3">
        <v>253560.21</v>
      </c>
      <c r="D63" s="3">
        <v>1207312</v>
      </c>
      <c r="E63" s="3">
        <v>59394</v>
      </c>
      <c r="F63" s="3">
        <v>677806.50800000003</v>
      </c>
      <c r="G63" s="3">
        <v>741831.80799999996</v>
      </c>
    </row>
    <row r="64" spans="1:7" x14ac:dyDescent="0.15">
      <c r="A64" s="2">
        <v>42639</v>
      </c>
      <c r="B64" s="3">
        <v>196549.28</v>
      </c>
      <c r="C64" s="3">
        <v>256971.91</v>
      </c>
      <c r="D64" s="3">
        <v>1237053</v>
      </c>
      <c r="E64" s="3">
        <v>1133511</v>
      </c>
      <c r="F64" s="3">
        <v>952639.36</v>
      </c>
      <c r="G64" s="3">
        <v>916008.76399999997</v>
      </c>
    </row>
    <row r="65" spans="1:7" x14ac:dyDescent="0.15">
      <c r="A65" s="2">
        <v>42640</v>
      </c>
      <c r="B65" s="3">
        <v>198060.11</v>
      </c>
      <c r="C65" s="3">
        <v>260602.89</v>
      </c>
      <c r="D65" s="3">
        <v>1323334</v>
      </c>
      <c r="E65" s="3">
        <v>1220629</v>
      </c>
      <c r="F65" s="3">
        <v>724631.53799999994</v>
      </c>
      <c r="G65" s="3">
        <v>753709.01399999997</v>
      </c>
    </row>
    <row r="66" spans="1:7" x14ac:dyDescent="0.15">
      <c r="A66" s="2">
        <v>42641</v>
      </c>
      <c r="B66" s="3">
        <v>199590.95</v>
      </c>
      <c r="C66" s="3">
        <v>241189.56</v>
      </c>
      <c r="D66" s="3">
        <v>1337188</v>
      </c>
      <c r="E66" s="3">
        <v>1300322</v>
      </c>
      <c r="F66" s="3">
        <v>-54722063.710000001</v>
      </c>
      <c r="G66" s="3">
        <v>-54717473.384000003</v>
      </c>
    </row>
    <row r="67" spans="1:7" x14ac:dyDescent="0.15">
      <c r="A67" s="2">
        <v>42642</v>
      </c>
      <c r="B67" s="3">
        <v>241876.06</v>
      </c>
      <c r="C67" s="3">
        <v>270821.89</v>
      </c>
      <c r="D67" s="3"/>
      <c r="E67" s="3"/>
      <c r="F67" s="3">
        <v>907216.56400000001</v>
      </c>
      <c r="G67" s="3">
        <v>896978.64399999997</v>
      </c>
    </row>
    <row r="68" spans="1:7" x14ac:dyDescent="0.15">
      <c r="A68" s="2">
        <v>42643</v>
      </c>
      <c r="B68" s="3"/>
      <c r="C68" s="3">
        <v>32118.13</v>
      </c>
      <c r="D68" s="3">
        <v>1439291</v>
      </c>
      <c r="E68" s="3">
        <v>1309118</v>
      </c>
      <c r="F68" s="3">
        <v>947232.304</v>
      </c>
      <c r="G68" s="3">
        <v>965279.57</v>
      </c>
    </row>
    <row r="69" spans="1:7" x14ac:dyDescent="0.15">
      <c r="A69" s="2">
        <v>42656</v>
      </c>
      <c r="B69" s="3">
        <v>283495.11</v>
      </c>
      <c r="C69" s="3">
        <v>291745</v>
      </c>
      <c r="D69" s="3">
        <v>1435783</v>
      </c>
      <c r="E69" s="3">
        <v>1373754</v>
      </c>
      <c r="F69" s="3">
        <v>914366.24</v>
      </c>
      <c r="G69" s="3">
        <v>981073.14199999999</v>
      </c>
    </row>
    <row r="70" spans="1:7" x14ac:dyDescent="0.15">
      <c r="A70" s="2">
        <v>42657</v>
      </c>
      <c r="B70" s="3">
        <v>289355.82</v>
      </c>
      <c r="C70" s="3">
        <v>296796.21999999997</v>
      </c>
      <c r="D70" s="3">
        <v>1574908</v>
      </c>
      <c r="E70" s="3">
        <v>1484579</v>
      </c>
      <c r="F70" s="3">
        <v>891353.09600000002</v>
      </c>
      <c r="G70" s="3">
        <v>976842.23999999999</v>
      </c>
    </row>
    <row r="71" spans="1:7" x14ac:dyDescent="0.15">
      <c r="A71" s="2">
        <v>42660</v>
      </c>
      <c r="B71" s="3">
        <v>293270.40999999997</v>
      </c>
      <c r="C71" s="3">
        <v>300484.44</v>
      </c>
      <c r="D71" s="3">
        <v>1466532</v>
      </c>
      <c r="E71" s="3">
        <v>1349749</v>
      </c>
      <c r="F71" s="3">
        <v>996819.39599999995</v>
      </c>
      <c r="G71" s="3">
        <v>1095650.33</v>
      </c>
    </row>
    <row r="72" spans="1:7" x14ac:dyDescent="0.15">
      <c r="A72" s="2">
        <v>42661</v>
      </c>
      <c r="B72" s="3">
        <v>300751.67</v>
      </c>
      <c r="C72" s="3">
        <v>303566.42</v>
      </c>
      <c r="D72" s="3">
        <v>1550020</v>
      </c>
      <c r="E72" s="3">
        <v>1644483</v>
      </c>
      <c r="F72" s="3">
        <v>834646.97400000005</v>
      </c>
      <c r="G72" s="3">
        <v>967021.19</v>
      </c>
    </row>
    <row r="73" spans="1:7" x14ac:dyDescent="0.15">
      <c r="A73" s="2">
        <v>42662</v>
      </c>
      <c r="B73" s="3">
        <v>306994.59000000003</v>
      </c>
      <c r="C73" s="3">
        <v>306139.69</v>
      </c>
      <c r="D73" s="3">
        <v>1540167</v>
      </c>
      <c r="E73" s="3">
        <v>1507860</v>
      </c>
      <c r="F73" s="3">
        <v>963628.45</v>
      </c>
      <c r="G73" s="3">
        <v>1088688.31</v>
      </c>
    </row>
    <row r="74" spans="1:7" x14ac:dyDescent="0.15">
      <c r="A74" s="2">
        <v>42663</v>
      </c>
      <c r="B74" s="3">
        <v>324368.62</v>
      </c>
      <c r="C74" s="3">
        <v>308063.84000000003</v>
      </c>
      <c r="D74" s="3">
        <v>1597816</v>
      </c>
      <c r="E74" s="3">
        <v>1619889</v>
      </c>
      <c r="F74" s="3">
        <v>1104430.308</v>
      </c>
      <c r="G74" s="3">
        <v>1199624.2779999999</v>
      </c>
    </row>
    <row r="75" spans="1:7" x14ac:dyDescent="0.15">
      <c r="A75" s="2">
        <v>42664</v>
      </c>
      <c r="B75" s="3">
        <v>338401.53</v>
      </c>
      <c r="C75" s="3">
        <v>315916.39</v>
      </c>
      <c r="D75" s="3">
        <v>1652491</v>
      </c>
      <c r="E75" s="3">
        <v>1654555</v>
      </c>
      <c r="F75" s="3">
        <v>1127608.2039999999</v>
      </c>
      <c r="G75" s="3">
        <v>1256484.0260000001</v>
      </c>
    </row>
    <row r="76" spans="1:7" x14ac:dyDescent="0.15">
      <c r="A76" s="2">
        <v>42667</v>
      </c>
      <c r="B76" s="3">
        <v>347840.04</v>
      </c>
      <c r="C76" s="3">
        <v>321731.03999999998</v>
      </c>
      <c r="D76" s="3">
        <v>1867758</v>
      </c>
      <c r="E76" s="3">
        <v>1881249</v>
      </c>
      <c r="F76" s="3">
        <v>1377023.2879999999</v>
      </c>
      <c r="G76" s="3">
        <v>1458646.8640000001</v>
      </c>
    </row>
    <row r="77" spans="1:7" x14ac:dyDescent="0.15">
      <c r="A77" s="2">
        <v>42668</v>
      </c>
      <c r="B77" s="3">
        <v>363437.56</v>
      </c>
      <c r="C77" s="3">
        <v>324570.88</v>
      </c>
      <c r="D77" s="3">
        <v>1868194</v>
      </c>
      <c r="E77" s="3">
        <v>1811343</v>
      </c>
      <c r="F77" s="3">
        <v>1298063.8700000001</v>
      </c>
      <c r="G77" s="3">
        <v>1367368.7679999999</v>
      </c>
    </row>
    <row r="78" spans="1:7" x14ac:dyDescent="0.15">
      <c r="A78" s="2">
        <v>42669</v>
      </c>
      <c r="B78" s="3">
        <v>376033.82</v>
      </c>
      <c r="C78" s="3">
        <v>326796.95</v>
      </c>
      <c r="D78" s="3">
        <v>1812586</v>
      </c>
      <c r="E78" s="3">
        <v>1819432</v>
      </c>
      <c r="F78" s="3">
        <v>1356598.31</v>
      </c>
      <c r="G78" s="3">
        <v>1423449.9920000001</v>
      </c>
    </row>
    <row r="79" spans="1:7" x14ac:dyDescent="0.15">
      <c r="A79" s="2">
        <v>42670</v>
      </c>
      <c r="B79" s="3">
        <v>421120.82</v>
      </c>
      <c r="C79" s="3">
        <v>329320.02</v>
      </c>
      <c r="D79" s="3">
        <v>1896484</v>
      </c>
      <c r="E79" s="3">
        <v>1816700</v>
      </c>
      <c r="F79" s="3">
        <v>1324324.416</v>
      </c>
      <c r="G79" s="3">
        <v>1363403.638</v>
      </c>
    </row>
    <row r="80" spans="1:7" x14ac:dyDescent="0.15">
      <c r="A80" s="2">
        <v>42671</v>
      </c>
      <c r="B80" s="3">
        <v>439922.13</v>
      </c>
      <c r="C80" s="3">
        <v>334808.08</v>
      </c>
      <c r="D80" s="3">
        <v>2008038</v>
      </c>
      <c r="E80" s="3">
        <v>1954485</v>
      </c>
      <c r="F80" s="3">
        <v>1498301.108</v>
      </c>
      <c r="G80" s="3">
        <v>1552488.13</v>
      </c>
    </row>
    <row r="81" spans="1:7" x14ac:dyDescent="0.15">
      <c r="A81" s="2">
        <v>42674</v>
      </c>
      <c r="B81" s="3">
        <v>451431.73</v>
      </c>
      <c r="C81" s="3">
        <v>337630.47</v>
      </c>
      <c r="D81" s="3">
        <v>2008471</v>
      </c>
      <c r="E81" s="3">
        <v>1946648</v>
      </c>
      <c r="F81" s="3">
        <v>1441716.888</v>
      </c>
      <c r="G81" s="3">
        <v>1523839.166</v>
      </c>
    </row>
    <row r="82" spans="1:7" x14ac:dyDescent="0.15">
      <c r="A82" s="2">
        <v>42675</v>
      </c>
      <c r="B82" s="3">
        <v>457022.94</v>
      </c>
      <c r="C82" s="3">
        <v>339588.62</v>
      </c>
      <c r="D82" s="3">
        <v>2003192</v>
      </c>
      <c r="E82" s="3">
        <v>1958904</v>
      </c>
      <c r="F82" s="3">
        <v>1450145.7679999999</v>
      </c>
      <c r="G82" s="3">
        <v>1529447.358</v>
      </c>
    </row>
    <row r="83" spans="1:7" x14ac:dyDescent="0.15">
      <c r="A83" s="2">
        <v>42676</v>
      </c>
      <c r="B83" s="3">
        <v>459228.78</v>
      </c>
      <c r="C83" s="3">
        <v>343647.27</v>
      </c>
      <c r="D83" s="3">
        <v>2003697</v>
      </c>
      <c r="E83" s="3">
        <v>1914716</v>
      </c>
      <c r="F83" s="3">
        <v>1432035.14</v>
      </c>
      <c r="G83" s="3">
        <v>1479220.774</v>
      </c>
    </row>
    <row r="84" spans="1:7" x14ac:dyDescent="0.15">
      <c r="A84" s="2">
        <v>42677</v>
      </c>
      <c r="B84" s="3">
        <v>459894.61</v>
      </c>
      <c r="C84" s="3">
        <v>351349.05</v>
      </c>
      <c r="D84" s="3">
        <v>2125057</v>
      </c>
      <c r="E84" s="3">
        <v>2142686</v>
      </c>
      <c r="F84" s="3">
        <v>1578667.5719999999</v>
      </c>
      <c r="G84" s="3">
        <v>1696984.132</v>
      </c>
    </row>
    <row r="85" spans="1:7" x14ac:dyDescent="0.15">
      <c r="A85" s="2">
        <v>42678</v>
      </c>
      <c r="B85" s="3">
        <v>460802.96</v>
      </c>
      <c r="C85" s="3">
        <v>355951.3</v>
      </c>
      <c r="D85" s="3">
        <v>2161701</v>
      </c>
      <c r="E85" s="3">
        <v>2159174</v>
      </c>
      <c r="F85" s="3">
        <v>1645193.594</v>
      </c>
      <c r="G85" s="3">
        <v>1737128.838</v>
      </c>
    </row>
    <row r="86" spans="1:7" x14ac:dyDescent="0.15">
      <c r="A86" s="2">
        <v>42681</v>
      </c>
      <c r="B86" s="3">
        <v>461892.97</v>
      </c>
      <c r="C86" s="3">
        <v>358161.78</v>
      </c>
      <c r="D86" s="3">
        <v>2215491</v>
      </c>
      <c r="E86" s="3">
        <v>2146342</v>
      </c>
      <c r="F86" s="3">
        <v>1618616.872</v>
      </c>
      <c r="G86" s="3">
        <v>1726765.8559999999</v>
      </c>
    </row>
    <row r="87" spans="1:7" x14ac:dyDescent="0.15">
      <c r="A87" s="2">
        <v>42682</v>
      </c>
      <c r="B87" s="3">
        <v>462069.22</v>
      </c>
      <c r="C87" s="3">
        <v>361970.97</v>
      </c>
      <c r="D87" s="3">
        <v>2180919</v>
      </c>
      <c r="E87" s="3">
        <v>2117670</v>
      </c>
      <c r="F87" s="3">
        <v>1631124.2560000001</v>
      </c>
      <c r="G87" s="3">
        <v>1688981.8119999999</v>
      </c>
    </row>
    <row r="88" spans="1:7" x14ac:dyDescent="0.15">
      <c r="A88" s="2">
        <v>42683</v>
      </c>
      <c r="B88" s="3">
        <v>462247.97</v>
      </c>
      <c r="C88" s="3">
        <v>367589.65</v>
      </c>
      <c r="D88" s="3">
        <v>2320019</v>
      </c>
      <c r="E88" s="3">
        <v>2336771</v>
      </c>
      <c r="F88" s="3">
        <v>1679978.2679999999</v>
      </c>
      <c r="G88" s="3">
        <v>1786691.3419999999</v>
      </c>
    </row>
    <row r="89" spans="1:7" x14ac:dyDescent="0.15">
      <c r="A89" s="2">
        <v>42684</v>
      </c>
      <c r="B89" s="3">
        <v>464058.39</v>
      </c>
      <c r="C89" s="3">
        <v>368877.18</v>
      </c>
      <c r="D89" s="3">
        <v>2258699</v>
      </c>
      <c r="E89" s="3">
        <v>2208254</v>
      </c>
      <c r="F89" s="3">
        <v>1642758.442</v>
      </c>
      <c r="G89" s="3">
        <v>1717616.69</v>
      </c>
    </row>
    <row r="90" spans="1:7" x14ac:dyDescent="0.15">
      <c r="A90" s="2">
        <v>42685</v>
      </c>
      <c r="B90" s="3">
        <v>464515.06</v>
      </c>
      <c r="C90" s="3">
        <v>375871.21</v>
      </c>
      <c r="D90" s="3">
        <v>2450732</v>
      </c>
      <c r="E90" s="3">
        <v>2305618</v>
      </c>
      <c r="F90" s="3">
        <v>1792359.808</v>
      </c>
      <c r="G90" s="3">
        <v>1840633.24</v>
      </c>
    </row>
    <row r="91" spans="1:7" x14ac:dyDescent="0.15">
      <c r="A91" s="2">
        <v>42688</v>
      </c>
      <c r="B91" s="3">
        <v>468007.16</v>
      </c>
      <c r="C91" s="3">
        <v>382000.29</v>
      </c>
      <c r="D91" s="3">
        <v>2461986</v>
      </c>
      <c r="E91" s="3">
        <v>2481854</v>
      </c>
      <c r="F91" s="3">
        <v>1892593.196</v>
      </c>
      <c r="G91" s="3">
        <v>1977230.764</v>
      </c>
    </row>
    <row r="92" spans="1:7" x14ac:dyDescent="0.15">
      <c r="A92" s="2">
        <v>42689</v>
      </c>
      <c r="B92" s="3">
        <v>469806.34</v>
      </c>
      <c r="C92" s="3">
        <v>384300.25</v>
      </c>
      <c r="D92" s="3">
        <v>2399463</v>
      </c>
      <c r="E92" s="3">
        <v>2386812</v>
      </c>
      <c r="F92" s="3">
        <v>1868669.608</v>
      </c>
      <c r="G92" s="3">
        <v>1907295.11</v>
      </c>
    </row>
    <row r="93" spans="1:7" x14ac:dyDescent="0.15">
      <c r="A93" s="2">
        <v>42690</v>
      </c>
      <c r="B93" s="3">
        <v>472223.01</v>
      </c>
      <c r="C93" s="3">
        <v>387288.26</v>
      </c>
      <c r="D93" s="3">
        <v>2480544</v>
      </c>
      <c r="E93" s="3">
        <v>2341671</v>
      </c>
      <c r="F93" s="3">
        <v>1927053.7180000001</v>
      </c>
      <c r="G93" s="3">
        <v>1943528.4739999999</v>
      </c>
    </row>
    <row r="94" spans="1:7" x14ac:dyDescent="0.15">
      <c r="A94" s="2">
        <v>42691</v>
      </c>
      <c r="B94" s="3">
        <v>482965.11</v>
      </c>
      <c r="C94" s="3">
        <v>389806.62</v>
      </c>
      <c r="D94" s="3">
        <v>2522301</v>
      </c>
      <c r="E94" s="3">
        <v>2457905</v>
      </c>
      <c r="F94" s="3">
        <v>1903134.1140000001</v>
      </c>
      <c r="G94" s="3">
        <v>1972401.31</v>
      </c>
    </row>
    <row r="95" spans="1:7" x14ac:dyDescent="0.15">
      <c r="A95" s="2">
        <v>42692</v>
      </c>
      <c r="B95" s="3">
        <v>491606.25</v>
      </c>
      <c r="C95" s="3">
        <v>396216.63</v>
      </c>
      <c r="D95" s="3">
        <v>2547324</v>
      </c>
      <c r="E95" s="3">
        <v>2515111</v>
      </c>
      <c r="F95" s="3">
        <v>2009155.976</v>
      </c>
      <c r="G95" s="3">
        <v>2066646.176</v>
      </c>
    </row>
    <row r="96" spans="1:7" x14ac:dyDescent="0.15">
      <c r="A96" s="2">
        <v>42695</v>
      </c>
      <c r="B96" s="3">
        <v>496386.68</v>
      </c>
      <c r="C96" s="3">
        <v>402804.38</v>
      </c>
      <c r="D96" s="3">
        <v>2691590</v>
      </c>
      <c r="E96" s="3">
        <v>2639910</v>
      </c>
      <c r="F96" s="3">
        <v>1914084.2279999999</v>
      </c>
      <c r="G96" s="3">
        <v>1993843.108</v>
      </c>
    </row>
    <row r="97" spans="1:7" x14ac:dyDescent="0.15">
      <c r="A97" s="2">
        <v>42696</v>
      </c>
      <c r="B97" s="3">
        <v>501146.66</v>
      </c>
      <c r="C97" s="3">
        <v>409673.67</v>
      </c>
      <c r="D97" s="3">
        <v>2827561</v>
      </c>
      <c r="E97" s="3">
        <v>2822789</v>
      </c>
      <c r="F97" s="3">
        <v>2277626.48</v>
      </c>
      <c r="G97" s="3">
        <v>2327619.64</v>
      </c>
    </row>
    <row r="98" spans="1:7" x14ac:dyDescent="0.15">
      <c r="A98" s="2">
        <v>42697</v>
      </c>
      <c r="B98" s="3">
        <v>501891.65</v>
      </c>
      <c r="C98" s="3">
        <v>414121.77</v>
      </c>
      <c r="D98" s="3">
        <v>2903755</v>
      </c>
      <c r="E98" s="3">
        <v>2885530</v>
      </c>
      <c r="F98" s="3">
        <v>5386827.824</v>
      </c>
      <c r="G98" s="3">
        <v>5459560.4979999997</v>
      </c>
    </row>
    <row r="99" spans="1:7" x14ac:dyDescent="0.15">
      <c r="A99" s="2">
        <v>42698</v>
      </c>
      <c r="B99" s="3">
        <v>518998.31</v>
      </c>
      <c r="C99" s="3">
        <v>417892.95</v>
      </c>
      <c r="D99" s="3">
        <v>2885672</v>
      </c>
      <c r="E99" s="3">
        <v>2844421</v>
      </c>
      <c r="F99" s="3">
        <v>2278149.7919999999</v>
      </c>
      <c r="G99" s="3">
        <v>2364940.0759999999</v>
      </c>
    </row>
    <row r="100" spans="1:7" x14ac:dyDescent="0.15">
      <c r="A100" s="2">
        <v>42699</v>
      </c>
      <c r="B100" s="3">
        <v>529981.65</v>
      </c>
      <c r="C100" s="3">
        <v>422872.15</v>
      </c>
      <c r="D100" s="3">
        <v>2991007</v>
      </c>
      <c r="E100" s="3">
        <v>2938117</v>
      </c>
      <c r="F100" s="3">
        <v>2466592.7999999998</v>
      </c>
      <c r="G100" s="3">
        <v>2507073.1979999999</v>
      </c>
    </row>
    <row r="101" spans="1:7" x14ac:dyDescent="0.15">
      <c r="A101" s="2">
        <v>42702</v>
      </c>
      <c r="B101" s="3">
        <v>533215.39</v>
      </c>
      <c r="C101" s="3">
        <v>426102.24</v>
      </c>
      <c r="D101" s="3">
        <v>3013395</v>
      </c>
      <c r="E101" s="3">
        <v>2728059</v>
      </c>
      <c r="F101" s="3">
        <v>2278629.824</v>
      </c>
      <c r="G101" s="3">
        <v>2278466.304</v>
      </c>
    </row>
    <row r="102" spans="1:7" x14ac:dyDescent="0.15">
      <c r="A102" s="2">
        <v>42703</v>
      </c>
      <c r="B102" s="3">
        <v>542599.12</v>
      </c>
      <c r="C102" s="3">
        <v>435273.93</v>
      </c>
      <c r="D102" s="3">
        <v>3201887</v>
      </c>
      <c r="E102" s="3">
        <v>3192423</v>
      </c>
      <c r="F102" s="3">
        <v>2481681.9819999998</v>
      </c>
      <c r="G102" s="3">
        <v>2462791.1940000001</v>
      </c>
    </row>
    <row r="103" spans="1:7" x14ac:dyDescent="0.15">
      <c r="A103" s="2">
        <v>42704</v>
      </c>
      <c r="B103" s="3">
        <v>551029.68000000005</v>
      </c>
      <c r="C103" s="3">
        <v>442432.67</v>
      </c>
      <c r="D103" s="3">
        <v>3180673</v>
      </c>
      <c r="E103" s="3">
        <v>3103000</v>
      </c>
      <c r="F103" s="3">
        <v>2433702.0520000001</v>
      </c>
      <c r="G103" s="3">
        <v>2432113.2379999999</v>
      </c>
    </row>
    <row r="104" spans="1:7" x14ac:dyDescent="0.15">
      <c r="A104" s="2">
        <v>42705</v>
      </c>
      <c r="B104" s="3">
        <v>563697.57999999996</v>
      </c>
      <c r="C104" s="3">
        <v>448157.34</v>
      </c>
      <c r="D104" s="3">
        <v>3321194</v>
      </c>
      <c r="E104" s="3">
        <v>3264699</v>
      </c>
      <c r="F104" s="3">
        <v>2744766.324</v>
      </c>
      <c r="G104" s="3">
        <v>2740537.0440000002</v>
      </c>
    </row>
    <row r="105" spans="1:7" x14ac:dyDescent="0.15">
      <c r="A105" s="2">
        <v>42706</v>
      </c>
      <c r="B105" s="3">
        <v>563697.57999999996</v>
      </c>
      <c r="C105" s="3">
        <v>455527.58</v>
      </c>
      <c r="D105" s="3">
        <v>3391070</v>
      </c>
      <c r="E105" s="3">
        <v>3321601</v>
      </c>
      <c r="F105" s="3">
        <v>2828681.8059999999</v>
      </c>
      <c r="G105" s="3">
        <v>2814435.5819999999</v>
      </c>
    </row>
    <row r="106" spans="1:7" x14ac:dyDescent="0.15">
      <c r="A106" s="2">
        <v>42709</v>
      </c>
      <c r="B106" s="3">
        <v>563697.57999999996</v>
      </c>
      <c r="C106" s="3">
        <v>467624.81</v>
      </c>
      <c r="D106" s="3">
        <v>3614190</v>
      </c>
      <c r="E106" s="3">
        <v>3641050</v>
      </c>
      <c r="F106" s="3">
        <v>3221837.2340000002</v>
      </c>
      <c r="G106" s="3">
        <v>3218529.0720000002</v>
      </c>
    </row>
    <row r="107" spans="1:7" x14ac:dyDescent="0.15">
      <c r="A107" s="2">
        <v>42710</v>
      </c>
      <c r="B107" s="3">
        <v>563697.57999999996</v>
      </c>
      <c r="C107" s="3">
        <v>472661.03</v>
      </c>
      <c r="D107" s="3">
        <v>3738426</v>
      </c>
      <c r="E107" s="3">
        <v>3374652</v>
      </c>
      <c r="F107" s="3">
        <v>2942001.1260000002</v>
      </c>
      <c r="G107" s="3">
        <v>2928575.8259999999</v>
      </c>
    </row>
    <row r="108" spans="1:7" x14ac:dyDescent="0.15">
      <c r="A108" s="2">
        <v>42711</v>
      </c>
      <c r="B108" s="3">
        <v>563697.57999999996</v>
      </c>
      <c r="C108" s="3">
        <v>476785.27</v>
      </c>
      <c r="D108" s="3">
        <v>3527377</v>
      </c>
      <c r="E108" s="3">
        <v>3383503</v>
      </c>
      <c r="F108" s="3">
        <v>2884143.9019999998</v>
      </c>
      <c r="G108" s="3">
        <v>2885504.6940000001</v>
      </c>
    </row>
    <row r="109" spans="1:7" x14ac:dyDescent="0.15">
      <c r="A109" s="2">
        <v>42712</v>
      </c>
      <c r="B109" s="3">
        <v>564500.5</v>
      </c>
      <c r="C109" s="3">
        <v>479667.8</v>
      </c>
      <c r="D109" s="3">
        <v>3772390</v>
      </c>
      <c r="E109" s="3">
        <v>3643758</v>
      </c>
      <c r="F109" s="3">
        <v>3155454.9419999998</v>
      </c>
      <c r="G109" s="3">
        <v>3200300.35</v>
      </c>
    </row>
    <row r="110" spans="1:7" x14ac:dyDescent="0.15">
      <c r="A110" s="2">
        <v>42713</v>
      </c>
      <c r="B110" s="3">
        <v>567103.84</v>
      </c>
      <c r="C110" s="3">
        <v>488883.34</v>
      </c>
      <c r="D110" s="3">
        <v>3824768</v>
      </c>
      <c r="E110" s="3">
        <v>3824292</v>
      </c>
      <c r="F110" s="3">
        <v>3429863.4339999999</v>
      </c>
      <c r="G110" s="3">
        <v>3428578.5980000002</v>
      </c>
    </row>
    <row r="111" spans="1:7" x14ac:dyDescent="0.15">
      <c r="A111" s="2">
        <v>42716</v>
      </c>
      <c r="B111" s="3">
        <v>567103.84</v>
      </c>
      <c r="C111" s="3">
        <v>496026.65</v>
      </c>
      <c r="D111" s="3">
        <v>4058830</v>
      </c>
      <c r="E111" s="3">
        <v>3715472</v>
      </c>
      <c r="F111" s="3">
        <v>2962681.4640000002</v>
      </c>
      <c r="G111" s="3">
        <v>2946693.6779999998</v>
      </c>
    </row>
    <row r="112" spans="1:7" x14ac:dyDescent="0.15">
      <c r="A112" s="2">
        <v>42717</v>
      </c>
      <c r="B112" s="3">
        <v>567103.84</v>
      </c>
      <c r="C112" s="3">
        <v>501756.22</v>
      </c>
      <c r="D112" s="3">
        <v>3885264</v>
      </c>
      <c r="E112" s="3">
        <v>3638450</v>
      </c>
      <c r="F112" s="3">
        <v>3086207.952</v>
      </c>
      <c r="G112" s="3">
        <v>3077641.764</v>
      </c>
    </row>
    <row r="113" spans="1:7" x14ac:dyDescent="0.15">
      <c r="A113" s="2">
        <v>42718</v>
      </c>
      <c r="B113" s="3">
        <v>567103.84</v>
      </c>
      <c r="C113" s="3">
        <v>506406.46</v>
      </c>
      <c r="D113" s="3">
        <v>3738927</v>
      </c>
      <c r="E113" s="3">
        <v>3663502</v>
      </c>
      <c r="F113" s="3">
        <v>3080333.93</v>
      </c>
      <c r="G113" s="3">
        <v>3042343.426</v>
      </c>
    </row>
    <row r="114" spans="1:7" x14ac:dyDescent="0.15">
      <c r="A114" s="2">
        <v>42719</v>
      </c>
      <c r="B114" s="3">
        <v>567103.84</v>
      </c>
      <c r="C114" s="3">
        <v>511789.37</v>
      </c>
      <c r="D114" s="3">
        <v>4264871</v>
      </c>
      <c r="E114" s="3">
        <v>4110712</v>
      </c>
      <c r="F114" s="3">
        <v>3691485.7319999998</v>
      </c>
      <c r="G114" s="3">
        <v>3657056.85</v>
      </c>
    </row>
    <row r="115" spans="1:7" x14ac:dyDescent="0.15">
      <c r="A115" s="2">
        <v>42720</v>
      </c>
      <c r="B115" s="3">
        <v>573895.53</v>
      </c>
      <c r="C115" s="3">
        <v>515444.35</v>
      </c>
      <c r="D115" s="3">
        <v>4239598</v>
      </c>
      <c r="E115" s="3">
        <v>4028790</v>
      </c>
      <c r="F115" s="3">
        <v>3841337.9920000001</v>
      </c>
      <c r="G115" s="3">
        <v>3787863.75</v>
      </c>
    </row>
    <row r="116" spans="1:7" x14ac:dyDescent="0.15">
      <c r="A116" s="2">
        <v>42723</v>
      </c>
      <c r="B116" s="3">
        <v>579062.19999999995</v>
      </c>
      <c r="C116" s="3">
        <v>519040.93</v>
      </c>
      <c r="D116" s="3">
        <v>4530604</v>
      </c>
      <c r="E116" s="3">
        <v>4569658</v>
      </c>
      <c r="F116" s="3">
        <v>3986296.6880000001</v>
      </c>
      <c r="G116" s="3">
        <v>4034837.1880000001</v>
      </c>
    </row>
    <row r="117" spans="1:7" x14ac:dyDescent="0.15">
      <c r="A117" s="2">
        <v>42724</v>
      </c>
      <c r="B117" s="3">
        <v>584157.19999999995</v>
      </c>
      <c r="C117" s="3">
        <v>522723.44</v>
      </c>
      <c r="D117" s="3">
        <v>4650335</v>
      </c>
      <c r="E117" s="3">
        <v>5446830</v>
      </c>
      <c r="F117" s="3">
        <v>4540164.0659999996</v>
      </c>
      <c r="G117" s="3">
        <v>4652636.6639999999</v>
      </c>
    </row>
    <row r="118" spans="1:7" x14ac:dyDescent="0.15">
      <c r="A118" s="2">
        <v>42725</v>
      </c>
      <c r="B118" s="3">
        <v>586331.36</v>
      </c>
      <c r="C118" s="3">
        <v>528693.99</v>
      </c>
      <c r="D118" s="3">
        <v>4784408</v>
      </c>
      <c r="E118" s="3">
        <v>4381184</v>
      </c>
      <c r="F118" s="3">
        <v>3831364.59</v>
      </c>
      <c r="G118" s="3">
        <v>3822155.656</v>
      </c>
    </row>
    <row r="119" spans="1:7" x14ac:dyDescent="0.15">
      <c r="A119" s="2">
        <v>42726</v>
      </c>
      <c r="B119" s="3">
        <v>589648.02</v>
      </c>
      <c r="C119" s="3">
        <v>532381.63</v>
      </c>
      <c r="D119" s="3">
        <v>4558395</v>
      </c>
      <c r="E119" s="3">
        <v>4191916</v>
      </c>
      <c r="F119" s="3">
        <v>3649223.304</v>
      </c>
      <c r="G119" s="3">
        <v>3561629.662</v>
      </c>
    </row>
    <row r="120" spans="1:7" x14ac:dyDescent="0.15">
      <c r="A120" s="2">
        <v>42727</v>
      </c>
      <c r="B120" s="3">
        <v>597180.09</v>
      </c>
      <c r="C120" s="3">
        <v>536577.78</v>
      </c>
      <c r="D120" s="3">
        <v>4433732</v>
      </c>
      <c r="E120" s="3">
        <v>4348411</v>
      </c>
      <c r="F120" s="3">
        <v>3710086.4959999998</v>
      </c>
      <c r="G120" s="3">
        <v>3780832.9559999998</v>
      </c>
    </row>
    <row r="121" spans="1:7" x14ac:dyDescent="0.15">
      <c r="A121" s="2">
        <v>42730</v>
      </c>
      <c r="B121" s="3">
        <v>600454.43000000005</v>
      </c>
      <c r="C121" s="3">
        <v>547329.57999999996</v>
      </c>
      <c r="D121" s="3">
        <v>4678812</v>
      </c>
      <c r="E121" s="3">
        <v>4608570</v>
      </c>
      <c r="F121" s="3">
        <v>4041992.9440000001</v>
      </c>
      <c r="G121" s="3">
        <v>4057596.3139999998</v>
      </c>
    </row>
    <row r="122" spans="1:7" x14ac:dyDescent="0.15">
      <c r="A122" s="2">
        <v>42731</v>
      </c>
      <c r="B122" s="3">
        <v>623416.93999999994</v>
      </c>
      <c r="C122" s="3">
        <v>551746.30000000005</v>
      </c>
      <c r="D122" s="3">
        <v>4846483</v>
      </c>
      <c r="E122" s="3">
        <v>4265330</v>
      </c>
      <c r="F122" s="3">
        <v>3833148.6660000002</v>
      </c>
      <c r="G122" s="3">
        <v>3663458.2760000001</v>
      </c>
    </row>
    <row r="123" spans="1:7" x14ac:dyDescent="0.15">
      <c r="A123" s="2">
        <v>42732</v>
      </c>
      <c r="B123" s="3">
        <v>630908.61</v>
      </c>
      <c r="C123" s="3">
        <v>558244.76</v>
      </c>
      <c r="D123" s="3">
        <v>4827120</v>
      </c>
      <c r="E123" s="3">
        <v>4656924</v>
      </c>
      <c r="F123" s="4">
        <v>3578858.446</v>
      </c>
      <c r="G123" s="4">
        <v>3488817.7750000004</v>
      </c>
    </row>
    <row r="124" spans="1:7" x14ac:dyDescent="0.15">
      <c r="A124" s="2">
        <v>42733</v>
      </c>
      <c r="B124" s="3">
        <v>651475.79</v>
      </c>
      <c r="C124" s="3">
        <v>565292.27</v>
      </c>
      <c r="D124" s="3">
        <v>4213311</v>
      </c>
      <c r="E124" s="3">
        <v>3856998</v>
      </c>
      <c r="F124" s="3">
        <v>3324568.2259999998</v>
      </c>
      <c r="G124" s="3">
        <v>3314177.2740000002</v>
      </c>
    </row>
    <row r="125" spans="1:7" x14ac:dyDescent="0.15">
      <c r="A125" s="2">
        <v>42734</v>
      </c>
      <c r="B125" s="3">
        <v>652001.21</v>
      </c>
      <c r="C125" s="3">
        <v>568749.79</v>
      </c>
      <c r="D125" s="3">
        <v>4233607</v>
      </c>
      <c r="E125" s="3">
        <v>4151737</v>
      </c>
      <c r="F125" s="3">
        <v>3561150.16</v>
      </c>
      <c r="G125" s="3">
        <v>3538075.3480000002</v>
      </c>
    </row>
    <row r="126" spans="1:7" x14ac:dyDescent="0.15">
      <c r="A126" s="2">
        <v>42738</v>
      </c>
      <c r="B126" s="3">
        <v>655405.80000000005</v>
      </c>
      <c r="C126" s="3">
        <v>571152.74</v>
      </c>
      <c r="D126" s="3">
        <v>4531210</v>
      </c>
      <c r="E126" s="3">
        <v>4325830</v>
      </c>
      <c r="F126" s="3">
        <v>3914175.4279999998</v>
      </c>
      <c r="G126" s="3">
        <v>3882033.0619999999</v>
      </c>
    </row>
    <row r="127" spans="1:7" x14ac:dyDescent="0.15">
      <c r="A127" s="2">
        <v>42739</v>
      </c>
      <c r="B127" s="3">
        <v>661107.93000000005</v>
      </c>
      <c r="C127" s="3">
        <v>573874.80000000005</v>
      </c>
      <c r="D127" s="3">
        <v>4778796</v>
      </c>
      <c r="E127" s="3">
        <v>4807766</v>
      </c>
      <c r="F127" s="3">
        <v>4165707.9679999999</v>
      </c>
      <c r="G127" s="3">
        <v>4154708.048</v>
      </c>
    </row>
    <row r="128" spans="1:7" x14ac:dyDescent="0.15">
      <c r="A128" s="2">
        <v>42740</v>
      </c>
      <c r="B128" s="3">
        <v>664045.86</v>
      </c>
      <c r="C128" s="3">
        <v>575078.96</v>
      </c>
      <c r="D128" s="3">
        <v>4896289</v>
      </c>
      <c r="E128" s="3">
        <v>4867932</v>
      </c>
      <c r="F128" s="3">
        <v>4318063.0779999997</v>
      </c>
      <c r="G128" s="3">
        <v>4322957.4340000004</v>
      </c>
    </row>
    <row r="129" spans="1:7" x14ac:dyDescent="0.15">
      <c r="A129" s="2">
        <v>42741</v>
      </c>
      <c r="B129" s="3">
        <v>665387.53</v>
      </c>
      <c r="C129" s="3">
        <v>575588.73</v>
      </c>
      <c r="D129" s="3">
        <v>4798480</v>
      </c>
      <c r="E129" s="3">
        <v>4775652</v>
      </c>
      <c r="F129" s="3">
        <v>4189965.4759999998</v>
      </c>
      <c r="G129" s="3">
        <v>4180887.9360000002</v>
      </c>
    </row>
    <row r="130" spans="1:7" x14ac:dyDescent="0.15">
      <c r="A130" s="2">
        <v>42744</v>
      </c>
      <c r="B130" s="3">
        <v>666795.86</v>
      </c>
      <c r="C130" s="3">
        <v>576826.42000000004</v>
      </c>
      <c r="D130" s="3">
        <v>4967871</v>
      </c>
      <c r="E130" s="3">
        <v>4984489</v>
      </c>
      <c r="F130" s="3">
        <v>4373275.1560000004</v>
      </c>
      <c r="G130" s="3">
        <v>4377928.1660000002</v>
      </c>
    </row>
    <row r="131" spans="1:7" x14ac:dyDescent="0.15">
      <c r="A131" s="2">
        <v>42745</v>
      </c>
      <c r="B131" s="3">
        <v>667340.44999999995</v>
      </c>
      <c r="C131" s="3">
        <v>579559.57999999996</v>
      </c>
      <c r="D131" s="3">
        <v>5134638</v>
      </c>
      <c r="E131" s="3">
        <v>5140689</v>
      </c>
      <c r="F131" s="3">
        <v>4567084.5060000001</v>
      </c>
      <c r="G131" s="3">
        <v>4543731.9359999998</v>
      </c>
    </row>
    <row r="132" spans="1:7" x14ac:dyDescent="0.15">
      <c r="A132" s="2">
        <v>42746</v>
      </c>
      <c r="B132" s="3">
        <v>668622.11</v>
      </c>
      <c r="C132" s="3">
        <v>581474.89</v>
      </c>
      <c r="D132" s="3">
        <v>5202598</v>
      </c>
      <c r="E132" s="3">
        <v>67960</v>
      </c>
      <c r="F132" s="3">
        <v>4492862.3219999997</v>
      </c>
      <c r="G132" s="3">
        <v>4503511.47</v>
      </c>
    </row>
    <row r="133" spans="1:7" x14ac:dyDescent="0.15">
      <c r="A133" s="2">
        <v>42747</v>
      </c>
      <c r="B133" s="3">
        <v>668622.11</v>
      </c>
      <c r="C133" s="3">
        <v>581945.65</v>
      </c>
      <c r="D133" s="3">
        <v>5212119</v>
      </c>
      <c r="E133" s="3">
        <v>5285502</v>
      </c>
      <c r="F133" s="3">
        <v>4966311.0999999996</v>
      </c>
      <c r="G133" s="3">
        <v>4942217.9879999999</v>
      </c>
    </row>
    <row r="134" spans="1:7" x14ac:dyDescent="0.15">
      <c r="A134" s="2">
        <v>42748</v>
      </c>
      <c r="B134" s="3">
        <v>671283.79</v>
      </c>
      <c r="C134" s="3">
        <v>583992.84</v>
      </c>
      <c r="D134" s="3">
        <v>5280188</v>
      </c>
      <c r="E134" s="3">
        <v>5493845</v>
      </c>
      <c r="F134" s="3">
        <v>4891010.8159999996</v>
      </c>
      <c r="G134" s="3">
        <v>4844404.0880000005</v>
      </c>
    </row>
    <row r="135" spans="1:7" x14ac:dyDescent="0.15">
      <c r="A135" s="2">
        <v>42751</v>
      </c>
      <c r="B135" s="3">
        <v>673371.3</v>
      </c>
      <c r="C135" s="3">
        <v>593328.38</v>
      </c>
      <c r="D135" s="3">
        <v>5888731</v>
      </c>
      <c r="E135" s="3">
        <v>5796880</v>
      </c>
      <c r="F135" s="3">
        <v>5308864.47</v>
      </c>
      <c r="G135" s="3">
        <v>5319363.0439999998</v>
      </c>
    </row>
    <row r="136" spans="1:7" x14ac:dyDescent="0.15">
      <c r="A136" s="2">
        <v>42752</v>
      </c>
      <c r="B136" s="3">
        <v>675536.3</v>
      </c>
      <c r="C136" s="3">
        <v>596998.72</v>
      </c>
      <c r="D136" s="3">
        <v>5676258</v>
      </c>
      <c r="E136" s="3">
        <v>5645342</v>
      </c>
      <c r="F136" s="3">
        <v>5099077.3119999999</v>
      </c>
      <c r="G136" s="3">
        <v>5053461.892</v>
      </c>
    </row>
    <row r="137" spans="1:7" x14ac:dyDescent="0.15">
      <c r="A137" s="2">
        <v>42753</v>
      </c>
      <c r="B137" s="3">
        <v>682973.38</v>
      </c>
      <c r="C137" s="3">
        <v>605818.54</v>
      </c>
      <c r="D137" s="3">
        <v>5952547</v>
      </c>
      <c r="E137" s="3">
        <v>6006580</v>
      </c>
      <c r="F137" s="4">
        <v>7432590.9720000001</v>
      </c>
      <c r="G137" s="4">
        <v>7410401.4900000002</v>
      </c>
    </row>
    <row r="138" spans="1:7" x14ac:dyDescent="0.15">
      <c r="A138" s="2">
        <v>42754</v>
      </c>
      <c r="B138" s="3">
        <v>699478.38</v>
      </c>
      <c r="C138" s="3">
        <v>611927.53</v>
      </c>
      <c r="D138" s="3">
        <v>5992385</v>
      </c>
      <c r="E138" s="3">
        <v>5801626</v>
      </c>
      <c r="F138" s="3">
        <v>5255477.5539999995</v>
      </c>
      <c r="G138" s="3">
        <v>5274707.1540000001</v>
      </c>
    </row>
    <row r="139" spans="1:7" x14ac:dyDescent="0.15">
      <c r="A139" s="2">
        <v>42755</v>
      </c>
      <c r="B139" s="3">
        <v>706711.29</v>
      </c>
      <c r="C139" s="3">
        <v>620060.14</v>
      </c>
      <c r="D139" s="3">
        <v>6311759</v>
      </c>
      <c r="E139" s="3">
        <v>6145161</v>
      </c>
      <c r="F139" s="3">
        <v>5719020.21</v>
      </c>
      <c r="G139" s="3">
        <v>5712394.7740000002</v>
      </c>
    </row>
    <row r="140" spans="1:7" x14ac:dyDescent="0.15">
      <c r="A140" s="2">
        <v>42758</v>
      </c>
      <c r="B140" s="3">
        <v>708170.03</v>
      </c>
      <c r="C140" s="3">
        <v>624045.92000000004</v>
      </c>
      <c r="D140" s="3">
        <v>6031038</v>
      </c>
      <c r="E140" s="3">
        <v>5976473</v>
      </c>
      <c r="F140" s="3">
        <v>5210213.41</v>
      </c>
      <c r="G140" s="3">
        <v>5222307.9340000004</v>
      </c>
    </row>
    <row r="141" spans="1:7" x14ac:dyDescent="0.15">
      <c r="A141" s="2">
        <v>42759</v>
      </c>
      <c r="B141" s="3">
        <v>714166.43</v>
      </c>
      <c r="C141" s="3">
        <v>627026.43000000005</v>
      </c>
      <c r="D141" s="3">
        <v>6135244</v>
      </c>
      <c r="E141" s="3">
        <v>6221882</v>
      </c>
      <c r="F141" s="3">
        <v>5617472.784</v>
      </c>
      <c r="G141" s="3">
        <v>5616519.182</v>
      </c>
    </row>
    <row r="142" spans="1:7" x14ac:dyDescent="0.15">
      <c r="A142" s="2">
        <v>42760</v>
      </c>
      <c r="B142" s="3">
        <v>740980.7</v>
      </c>
      <c r="C142" s="3">
        <v>631539.36</v>
      </c>
      <c r="D142" s="3">
        <v>6316684</v>
      </c>
      <c r="E142" s="3">
        <v>6244065</v>
      </c>
      <c r="F142" s="4">
        <v>-2163288.0299999998</v>
      </c>
      <c r="G142" s="4">
        <v>-2156216.4219999998</v>
      </c>
    </row>
    <row r="143" spans="1:7" x14ac:dyDescent="0.15">
      <c r="A143" s="2">
        <v>42761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15">
      <c r="A144" s="2">
        <v>42769</v>
      </c>
      <c r="B144" s="3">
        <v>761612.08</v>
      </c>
      <c r="C144" s="3">
        <v>637951.64</v>
      </c>
      <c r="D144" s="4">
        <v>0</v>
      </c>
      <c r="E144" s="4">
        <v>0</v>
      </c>
      <c r="F144" s="3">
        <v>5460969.0279999999</v>
      </c>
      <c r="G144" s="3">
        <v>5443256.352</v>
      </c>
    </row>
    <row r="145" spans="1:7" x14ac:dyDescent="0.15">
      <c r="A145" s="2">
        <v>42772</v>
      </c>
      <c r="B145" s="3">
        <v>764617.49</v>
      </c>
      <c r="C145" s="3">
        <v>641079.73</v>
      </c>
      <c r="D145" s="3">
        <v>6098432</v>
      </c>
      <c r="E145" s="3">
        <v>0</v>
      </c>
      <c r="F145" s="3">
        <v>5289661.5460000001</v>
      </c>
      <c r="G145" s="3">
        <v>5271583.0839999998</v>
      </c>
    </row>
    <row r="146" spans="1:7" x14ac:dyDescent="0.15">
      <c r="A146" s="2">
        <v>42773</v>
      </c>
      <c r="B146" s="3">
        <v>765193.33</v>
      </c>
      <c r="C146" s="3">
        <v>644986.35</v>
      </c>
      <c r="D146" s="3">
        <v>6185798</v>
      </c>
      <c r="E146" s="3">
        <v>6042844</v>
      </c>
      <c r="F146" s="3">
        <v>5308333.6579999998</v>
      </c>
      <c r="G146" s="3">
        <v>5312808.8080000002</v>
      </c>
    </row>
    <row r="147" spans="1:7" x14ac:dyDescent="0.15">
      <c r="A147" s="2">
        <v>42774</v>
      </c>
      <c r="B147" s="3">
        <v>765959.28</v>
      </c>
      <c r="C147" s="3">
        <v>647305.28</v>
      </c>
      <c r="D147" s="3">
        <v>6073553</v>
      </c>
      <c r="E147" s="3">
        <v>6077123</v>
      </c>
      <c r="F147" s="3"/>
      <c r="G147" s="3"/>
    </row>
    <row r="148" spans="1:7" x14ac:dyDescent="0.15">
      <c r="A148" s="2">
        <v>42775</v>
      </c>
      <c r="B148" s="3">
        <v>767032.2</v>
      </c>
      <c r="C148" s="3">
        <v>653256.46</v>
      </c>
      <c r="D148" s="3">
        <v>6169192</v>
      </c>
      <c r="E148" s="3">
        <v>6024815</v>
      </c>
      <c r="F148" s="3"/>
      <c r="G148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2017年盈亏情况</vt:lpstr>
      <vt:lpstr>2017年盈亏情况_凌总</vt:lpstr>
      <vt:lpstr>期权做市总盈亏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2017-02-09T12:27:59Z</dcterms:created>
  <dcterms:modified xsi:type="dcterms:W3CDTF">2017-07-02T06:15:20Z</dcterms:modified>
</cp:coreProperties>
</file>