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东方工作\期权业务\期权每日交易\"/>
    </mc:Choice>
  </mc:AlternateContent>
  <bookViews>
    <workbookView xWindow="600" yWindow="135" windowWidth="19395" windowHeight="7605"/>
  </bookViews>
  <sheets>
    <sheet name="沪深300分红" sheetId="6" r:id="rId1"/>
    <sheet name="Sheet1" sheetId="7" r:id="rId2"/>
  </sheets>
  <externalReferences>
    <externalReference r:id="rId3"/>
  </externalReferences>
  <calcPr calcId="162913"/>
</workbook>
</file>

<file path=xl/calcChain.xml><?xml version="1.0" encoding="utf-8"?>
<calcChain xmlns="http://schemas.openxmlformats.org/spreadsheetml/2006/main">
  <c r="K65" i="6" l="1"/>
  <c r="K58" i="6"/>
  <c r="K57" i="6"/>
  <c r="K55" i="6"/>
  <c r="K56" i="6"/>
  <c r="J35" i="6"/>
  <c r="J39" i="6"/>
  <c r="J43" i="6"/>
  <c r="J47" i="6"/>
  <c r="J51" i="6"/>
  <c r="J36" i="6"/>
  <c r="J40" i="6"/>
  <c r="J44" i="6"/>
  <c r="J48" i="6"/>
  <c r="J52" i="6"/>
  <c r="J37" i="6"/>
  <c r="J41" i="6"/>
  <c r="J45" i="6"/>
  <c r="J49" i="6"/>
  <c r="J53" i="6"/>
  <c r="J38" i="6"/>
  <c r="J42" i="6"/>
  <c r="J46" i="6"/>
  <c r="J50" i="6"/>
  <c r="J34" i="6"/>
  <c r="J28" i="6"/>
  <c r="J27" i="6"/>
  <c r="H171" i="6"/>
  <c r="P171" i="6"/>
  <c r="E172" i="6"/>
  <c r="I172" i="6"/>
  <c r="M172" i="6"/>
  <c r="F173" i="6"/>
  <c r="J173" i="6"/>
  <c r="N173" i="6"/>
  <c r="G174" i="6"/>
  <c r="O174" i="6"/>
  <c r="H175" i="6"/>
  <c r="P175" i="6"/>
  <c r="E176" i="6"/>
  <c r="I176" i="6"/>
  <c r="M176" i="6"/>
  <c r="F177" i="6"/>
  <c r="J177" i="6"/>
  <c r="N177" i="6"/>
  <c r="G178" i="6"/>
  <c r="O178" i="6"/>
  <c r="H179" i="6"/>
  <c r="P179" i="6"/>
  <c r="E180" i="6"/>
  <c r="I180" i="6"/>
  <c r="M180" i="6"/>
  <c r="F181" i="6"/>
  <c r="J181" i="6"/>
  <c r="N181" i="6"/>
  <c r="G182" i="6"/>
  <c r="O182" i="6"/>
  <c r="E171" i="6"/>
  <c r="I171" i="6"/>
  <c r="M171" i="6"/>
  <c r="F172" i="6"/>
  <c r="J172" i="6"/>
  <c r="N172" i="6"/>
  <c r="G173" i="6"/>
  <c r="O173" i="6"/>
  <c r="H174" i="6"/>
  <c r="P174" i="6"/>
  <c r="E175" i="6"/>
  <c r="I175" i="6"/>
  <c r="M175" i="6"/>
  <c r="F176" i="6"/>
  <c r="J176" i="6"/>
  <c r="N176" i="6"/>
  <c r="G177" i="6"/>
  <c r="O177" i="6"/>
  <c r="H178" i="6"/>
  <c r="P178" i="6"/>
  <c r="E179" i="6"/>
  <c r="I179" i="6"/>
  <c r="M179" i="6"/>
  <c r="F180" i="6"/>
  <c r="J180" i="6"/>
  <c r="N180" i="6"/>
  <c r="G181" i="6"/>
  <c r="O181" i="6"/>
  <c r="H182" i="6"/>
  <c r="P182" i="6"/>
  <c r="F171" i="6"/>
  <c r="J171" i="6"/>
  <c r="N171" i="6"/>
  <c r="G172" i="6"/>
  <c r="K172" i="6"/>
  <c r="O172" i="6"/>
  <c r="Q172" i="6" s="1"/>
  <c r="H173" i="6"/>
  <c r="P173" i="6"/>
  <c r="E174" i="6"/>
  <c r="I174" i="6"/>
  <c r="K174" i="6" s="1"/>
  <c r="M174" i="6"/>
  <c r="Q174" i="6"/>
  <c r="F175" i="6"/>
  <c r="J175" i="6"/>
  <c r="N175" i="6"/>
  <c r="G176" i="6"/>
  <c r="K176" i="6"/>
  <c r="O176" i="6"/>
  <c r="Q176" i="6" s="1"/>
  <c r="H177" i="6"/>
  <c r="G171" i="6"/>
  <c r="H172" i="6"/>
  <c r="I173" i="6"/>
  <c r="K173" i="6" s="1"/>
  <c r="J174" i="6"/>
  <c r="K175" i="6"/>
  <c r="M177" i="6"/>
  <c r="F178" i="6"/>
  <c r="N178" i="6"/>
  <c r="G179" i="6"/>
  <c r="O179" i="6"/>
  <c r="Q179" i="6" s="1"/>
  <c r="H180" i="6"/>
  <c r="P180" i="6"/>
  <c r="I181" i="6"/>
  <c r="K181" i="6" s="1"/>
  <c r="Q181" i="6"/>
  <c r="J182" i="6"/>
  <c r="O171" i="6"/>
  <c r="Q171" i="6" s="1"/>
  <c r="Q173" i="6"/>
  <c r="E177" i="6"/>
  <c r="J178" i="6"/>
  <c r="E181" i="6"/>
  <c r="M181" i="6"/>
  <c r="N182" i="6"/>
  <c r="E173" i="6"/>
  <c r="G175" i="6"/>
  <c r="I177" i="6"/>
  <c r="K177" i="6" s="1"/>
  <c r="M178" i="6"/>
  <c r="F179" i="6"/>
  <c r="G180" i="6"/>
  <c r="H181" i="6"/>
  <c r="I182" i="6"/>
  <c r="K182" i="6" s="1"/>
  <c r="K171" i="6"/>
  <c r="M173" i="6"/>
  <c r="N174" i="6"/>
  <c r="O175" i="6"/>
  <c r="Q175" i="6" s="1"/>
  <c r="P176" i="6"/>
  <c r="P177" i="6"/>
  <c r="I178" i="6"/>
  <c r="K178" i="6" s="1"/>
  <c r="Q178" i="6"/>
  <c r="J179" i="6"/>
  <c r="K180" i="6"/>
  <c r="E182" i="6"/>
  <c r="M182" i="6"/>
  <c r="P172" i="6"/>
  <c r="Q177" i="6"/>
  <c r="K179" i="6"/>
  <c r="F182" i="6"/>
  <c r="F174" i="6"/>
  <c r="H176" i="6"/>
  <c r="E178" i="6"/>
  <c r="N179" i="6"/>
  <c r="O180" i="6"/>
  <c r="Q180" i="6" s="1"/>
  <c r="P181" i="6"/>
  <c r="Q182" i="6"/>
  <c r="H167" i="6"/>
  <c r="P167" i="6"/>
  <c r="E168" i="6"/>
  <c r="I168" i="6"/>
  <c r="M168" i="6"/>
  <c r="F169" i="6"/>
  <c r="J169" i="6"/>
  <c r="N169" i="6"/>
  <c r="G170" i="6"/>
  <c r="O170" i="6"/>
  <c r="E167" i="6"/>
  <c r="I167" i="6"/>
  <c r="M167" i="6"/>
  <c r="F168" i="6"/>
  <c r="J168" i="6"/>
  <c r="N168" i="6"/>
  <c r="G169" i="6"/>
  <c r="O169" i="6"/>
  <c r="H170" i="6"/>
  <c r="P170" i="6"/>
  <c r="F167" i="6"/>
  <c r="J167" i="6"/>
  <c r="N167" i="6"/>
  <c r="G168" i="6"/>
  <c r="K168" i="6"/>
  <c r="O168" i="6"/>
  <c r="Q168" i="6" s="1"/>
  <c r="H169" i="6"/>
  <c r="P169" i="6"/>
  <c r="E170" i="6"/>
  <c r="I170" i="6"/>
  <c r="K170" i="6" s="1"/>
  <c r="M170" i="6"/>
  <c r="Q170" i="6"/>
  <c r="G167" i="6"/>
  <c r="K167" i="6"/>
  <c r="O167" i="6"/>
  <c r="Q167" i="6" s="1"/>
  <c r="H168" i="6"/>
  <c r="P168" i="6"/>
  <c r="E169" i="6"/>
  <c r="I169" i="6"/>
  <c r="K169" i="6" s="1"/>
  <c r="M169" i="6"/>
  <c r="Q169" i="6"/>
  <c r="F170" i="6"/>
  <c r="J170" i="6"/>
  <c r="N170" i="6"/>
  <c r="J166" i="6"/>
  <c r="J146" i="6"/>
  <c r="J145" i="6"/>
  <c r="I48" i="6"/>
  <c r="K48" i="6" s="1"/>
  <c r="I42" i="6"/>
  <c r="K42" i="6" s="1"/>
  <c r="R181" i="6" l="1"/>
  <c r="R172" i="6"/>
  <c r="L179" i="6"/>
  <c r="R177" i="6"/>
  <c r="R176" i="6"/>
  <c r="L178" i="6"/>
  <c r="L182" i="6"/>
  <c r="R180" i="6"/>
  <c r="L174" i="6"/>
  <c r="L175" i="6"/>
  <c r="R173" i="6"/>
  <c r="L171" i="6"/>
  <c r="R182" i="6"/>
  <c r="L180" i="6"/>
  <c r="R178" i="6"/>
  <c r="L176" i="6"/>
  <c r="R174" i="6"/>
  <c r="L172" i="6"/>
  <c r="L181" i="6"/>
  <c r="R179" i="6"/>
  <c r="L177" i="6"/>
  <c r="R175" i="6"/>
  <c r="L173" i="6"/>
  <c r="R171" i="6"/>
  <c r="L170" i="6"/>
  <c r="R168" i="6"/>
  <c r="R169" i="6"/>
  <c r="L167" i="6"/>
  <c r="R170" i="6"/>
  <c r="L168" i="6"/>
  <c r="L169" i="6"/>
  <c r="R167" i="6"/>
  <c r="D20" i="6"/>
  <c r="D174" i="6"/>
  <c r="D177" i="6"/>
  <c r="D178" i="6"/>
  <c r="D175" i="6"/>
  <c r="D180" i="6"/>
  <c r="D172" i="6"/>
  <c r="D179" i="6"/>
  <c r="D182" i="6"/>
  <c r="D181" i="6"/>
  <c r="D173" i="6"/>
  <c r="D176" i="6"/>
  <c r="D171" i="6"/>
  <c r="D170" i="6"/>
  <c r="D168" i="6"/>
  <c r="D169" i="6"/>
  <c r="D167" i="6"/>
  <c r="I52" i="6"/>
  <c r="I51" i="6"/>
  <c r="K51" i="6" s="1"/>
  <c r="I50" i="6"/>
  <c r="K50" i="6" s="1"/>
  <c r="I49" i="6"/>
  <c r="I53" i="6"/>
  <c r="I47" i="6"/>
  <c r="K47" i="6" s="1"/>
  <c r="N43" i="6"/>
  <c r="I43" i="6"/>
  <c r="O43" i="6"/>
  <c r="I40" i="6"/>
  <c r="I44" i="6"/>
  <c r="I46" i="6"/>
  <c r="I26" i="6"/>
  <c r="F43" i="6"/>
  <c r="I45" i="6"/>
  <c r="M43" i="6"/>
  <c r="I35" i="6"/>
  <c r="I34" i="6"/>
  <c r="E43" i="6"/>
  <c r="G43" i="6"/>
  <c r="I36" i="6"/>
  <c r="I39" i="6"/>
  <c r="I38" i="6"/>
  <c r="P43" i="6"/>
  <c r="I41" i="6"/>
  <c r="I28" i="6"/>
  <c r="H43" i="6"/>
  <c r="I37" i="6"/>
  <c r="I27" i="6"/>
  <c r="B400" i="6" l="1"/>
  <c r="D400" i="6" s="1"/>
  <c r="K38" i="6"/>
  <c r="E346" i="6"/>
  <c r="O347" i="6"/>
  <c r="I318" i="6"/>
  <c r="F309" i="6"/>
  <c r="M334" i="6"/>
  <c r="N332" i="6"/>
  <c r="G315" i="6"/>
  <c r="F283" i="6"/>
  <c r="G337" i="6"/>
  <c r="J26" i="6"/>
  <c r="M235" i="6"/>
  <c r="P321" i="6"/>
  <c r="M336" i="6"/>
  <c r="F3" i="6"/>
  <c r="F308" i="6"/>
  <c r="F12" i="6"/>
  <c r="G303" i="6"/>
  <c r="P305" i="6"/>
  <c r="G282" i="6"/>
  <c r="N334" i="6"/>
  <c r="G390" i="6"/>
  <c r="M317" i="6"/>
  <c r="G293" i="6"/>
  <c r="J265" i="6"/>
  <c r="K276" i="6"/>
  <c r="E260" i="6"/>
  <c r="G279" i="6"/>
  <c r="N313" i="6"/>
  <c r="O317" i="6"/>
  <c r="P280" i="6"/>
  <c r="E289" i="6"/>
  <c r="E317" i="6"/>
  <c r="J314" i="6"/>
  <c r="N350" i="6"/>
  <c r="N284" i="6"/>
  <c r="H323" i="6"/>
  <c r="F315" i="6"/>
  <c r="F313" i="6"/>
  <c r="O309" i="6"/>
  <c r="E276" i="6"/>
  <c r="N240" i="6"/>
  <c r="E314" i="6"/>
  <c r="E304" i="6"/>
  <c r="G331" i="6"/>
  <c r="G327" i="6"/>
  <c r="N330" i="6"/>
  <c r="P330" i="6"/>
  <c r="O350" i="6"/>
  <c r="J331" i="6"/>
  <c r="K282" i="6"/>
  <c r="P316" i="6"/>
  <c r="M283" i="6"/>
  <c r="E320" i="6"/>
  <c r="E274" i="6"/>
  <c r="I260" i="6"/>
  <c r="I349" i="6"/>
  <c r="E268" i="6"/>
  <c r="I278" i="6"/>
  <c r="H200" i="6"/>
  <c r="N318" i="6"/>
  <c r="J309" i="6"/>
  <c r="F336" i="6"/>
  <c r="H349" i="6"/>
  <c r="P315" i="6"/>
  <c r="I311" i="6"/>
  <c r="G307" i="6"/>
  <c r="E329" i="6"/>
  <c r="J279" i="6"/>
  <c r="E294" i="6"/>
  <c r="F333" i="6"/>
  <c r="O303" i="6"/>
  <c r="F348" i="6"/>
  <c r="M292" i="6"/>
  <c r="E261" i="6"/>
  <c r="G238" i="6"/>
  <c r="F349" i="6"/>
  <c r="F318" i="6"/>
  <c r="I289" i="6"/>
  <c r="I252" i="6"/>
  <c r="P317" i="6"/>
  <c r="G236" i="6"/>
  <c r="P348" i="6"/>
  <c r="I196" i="6"/>
  <c r="F320" i="6"/>
  <c r="H271" i="6"/>
  <c r="F245" i="6"/>
  <c r="N346" i="6"/>
  <c r="M288" i="6"/>
  <c r="H335" i="6"/>
  <c r="Q43" i="6"/>
  <c r="P312" i="6"/>
  <c r="I295" i="6"/>
  <c r="I329" i="6"/>
  <c r="I320" i="6"/>
  <c r="G364" i="6"/>
  <c r="E6" i="6"/>
  <c r="H304" i="6"/>
  <c r="E365" i="6"/>
  <c r="F293" i="6"/>
  <c r="H324" i="6"/>
  <c r="O273" i="6"/>
  <c r="E382" i="6"/>
  <c r="E288" i="6"/>
  <c r="I326" i="6"/>
  <c r="F331" i="6"/>
  <c r="I322" i="6"/>
  <c r="I324" i="6"/>
  <c r="N278" i="6"/>
  <c r="O200" i="6"/>
  <c r="P334" i="6"/>
  <c r="F332" i="6"/>
  <c r="E250" i="6"/>
  <c r="O267" i="6"/>
  <c r="F247" i="6"/>
  <c r="F255" i="6"/>
  <c r="O239" i="6"/>
  <c r="M233" i="6"/>
  <c r="F7" i="6"/>
  <c r="F334" i="6"/>
  <c r="M234" i="6"/>
  <c r="E3" i="6"/>
  <c r="M306" i="6"/>
  <c r="O337" i="6"/>
  <c r="Q337" i="6" s="1"/>
  <c r="F347" i="6"/>
  <c r="J317" i="6"/>
  <c r="M307" i="6"/>
  <c r="H334" i="6"/>
  <c r="I336" i="6"/>
  <c r="F324" i="6"/>
  <c r="P322" i="6"/>
  <c r="P254" i="6"/>
  <c r="M335" i="6"/>
  <c r="E325" i="6"/>
  <c r="P295" i="6"/>
  <c r="J346" i="6"/>
  <c r="E4" i="6"/>
  <c r="N331" i="6"/>
  <c r="E328" i="6"/>
  <c r="N276" i="6"/>
  <c r="G389" i="6"/>
  <c r="O333" i="6"/>
  <c r="G285" i="6"/>
  <c r="M294" i="6"/>
  <c r="E11" i="6"/>
  <c r="E315" i="6"/>
  <c r="G363" i="6"/>
  <c r="G286" i="6"/>
  <c r="M323" i="6"/>
  <c r="O315" i="6"/>
  <c r="O348" i="6"/>
  <c r="M286" i="6"/>
  <c r="H330" i="6"/>
  <c r="O351" i="6"/>
  <c r="N201" i="6"/>
  <c r="P331" i="6"/>
  <c r="N316" i="6"/>
  <c r="F312" i="6"/>
  <c r="E287" i="6"/>
  <c r="F350" i="6"/>
  <c r="E233" i="6"/>
  <c r="N333" i="6"/>
  <c r="N312" i="6"/>
  <c r="N308" i="6"/>
  <c r="H294" i="6"/>
  <c r="J293" i="6"/>
  <c r="O279" i="6"/>
  <c r="E280" i="6"/>
  <c r="N277" i="6"/>
  <c r="F2" i="6"/>
  <c r="J348" i="6"/>
  <c r="M350" i="6"/>
  <c r="G289" i="6"/>
  <c r="G323" i="6"/>
  <c r="M328" i="6"/>
  <c r="I290" i="6"/>
  <c r="I346" i="6"/>
  <c r="F287" i="6"/>
  <c r="M285" i="6"/>
  <c r="O265" i="6"/>
  <c r="M347" i="6"/>
  <c r="P350" i="6"/>
  <c r="G320" i="6"/>
  <c r="N320" i="6"/>
  <c r="G316" i="6"/>
  <c r="O311" i="6"/>
  <c r="J251" i="6"/>
  <c r="H320" i="6"/>
  <c r="H326" i="6"/>
  <c r="J351" i="6"/>
  <c r="H202" i="6"/>
  <c r="G240" i="6"/>
  <c r="M319" i="6"/>
  <c r="G322" i="6"/>
  <c r="P276" i="6"/>
  <c r="O206" i="6"/>
  <c r="M311" i="6"/>
  <c r="O310" i="6"/>
  <c r="N274" i="6"/>
  <c r="F364" i="6"/>
  <c r="P286" i="6"/>
  <c r="F325" i="6"/>
  <c r="G318" i="6"/>
  <c r="E349" i="6"/>
  <c r="G287" i="6"/>
  <c r="I321" i="6"/>
  <c r="F292" i="6"/>
  <c r="G311" i="6"/>
  <c r="H288" i="6"/>
  <c r="E242" i="6"/>
  <c r="E321" i="6"/>
  <c r="J312" i="6"/>
  <c r="F11" i="6"/>
  <c r="G350" i="6"/>
  <c r="F329" i="6"/>
  <c r="J335" i="6"/>
  <c r="H290" i="6"/>
  <c r="O262" i="6"/>
  <c r="N309" i="6"/>
  <c r="G372" i="6"/>
  <c r="P260" i="6"/>
  <c r="G274" i="6"/>
  <c r="P252" i="6"/>
  <c r="H259" i="6"/>
  <c r="H245" i="6"/>
  <c r="J244" i="6"/>
  <c r="I285" i="6"/>
  <c r="F316" i="6"/>
  <c r="N246" i="6"/>
  <c r="G266" i="6"/>
  <c r="I244" i="6"/>
  <c r="H350" i="6"/>
  <c r="J322" i="6"/>
  <c r="F286" i="6"/>
  <c r="O287" i="6"/>
  <c r="O269" i="6"/>
  <c r="G280" i="6"/>
  <c r="E200" i="6"/>
  <c r="I272" i="6"/>
  <c r="E324" i="6"/>
  <c r="M267" i="6"/>
  <c r="H313" i="6"/>
  <c r="I325" i="6"/>
  <c r="E256" i="6"/>
  <c r="O249" i="6"/>
  <c r="H239" i="6"/>
  <c r="N242" i="6"/>
  <c r="K321" i="6"/>
  <c r="I201" i="6"/>
  <c r="G269" i="6"/>
  <c r="F373" i="6"/>
  <c r="N215" i="6"/>
  <c r="J261" i="6"/>
  <c r="J223" i="6"/>
  <c r="P257" i="6"/>
  <c r="G305" i="6"/>
  <c r="G244" i="6"/>
  <c r="M201" i="6"/>
  <c r="F4" i="6"/>
  <c r="G332" i="6"/>
  <c r="J333" i="6"/>
  <c r="F390" i="6"/>
  <c r="K43" i="6"/>
  <c r="I335" i="6"/>
  <c r="G326" i="6"/>
  <c r="G246" i="6"/>
  <c r="J290" i="6"/>
  <c r="P233" i="6"/>
  <c r="I246" i="6"/>
  <c r="G213" i="6"/>
  <c r="M331" i="6"/>
  <c r="J328" i="6"/>
  <c r="F326" i="6"/>
  <c r="M320" i="6"/>
  <c r="O289" i="6"/>
  <c r="G319" i="6"/>
  <c r="I240" i="6"/>
  <c r="I334" i="6"/>
  <c r="N244" i="6"/>
  <c r="E330" i="6"/>
  <c r="I310" i="6"/>
  <c r="O336" i="6"/>
  <c r="J263" i="6"/>
  <c r="N337" i="6"/>
  <c r="H318" i="6"/>
  <c r="H310" i="6"/>
  <c r="J292" i="6"/>
  <c r="F9" i="6"/>
  <c r="E336" i="6"/>
  <c r="P282" i="6"/>
  <c r="O295" i="6"/>
  <c r="I330" i="6"/>
  <c r="H286" i="6"/>
  <c r="P318" i="6"/>
  <c r="E318" i="6"/>
  <c r="F288" i="6"/>
  <c r="N257" i="6"/>
  <c r="O328" i="6"/>
  <c r="J324" i="6"/>
  <c r="H249" i="6"/>
  <c r="N291" i="6"/>
  <c r="M291" i="6"/>
  <c r="N324" i="6"/>
  <c r="P306" i="6"/>
  <c r="O247" i="6"/>
  <c r="F327" i="6"/>
  <c r="G220" i="6"/>
  <c r="F285" i="6"/>
  <c r="P246" i="6"/>
  <c r="M206" i="6"/>
  <c r="P290" i="6"/>
  <c r="O316" i="6"/>
  <c r="I348" i="6"/>
  <c r="O313" i="6"/>
  <c r="J243" i="6"/>
  <c r="F258" i="6"/>
  <c r="H221" i="6"/>
  <c r="O202" i="6"/>
  <c r="F281" i="6"/>
  <c r="E48" i="6"/>
  <c r="M321" i="6"/>
  <c r="O312" i="6"/>
  <c r="H267" i="6"/>
  <c r="H243" i="6"/>
  <c r="I233" i="6"/>
  <c r="N325" i="6"/>
  <c r="H216" i="6"/>
  <c r="G250" i="6"/>
  <c r="P236" i="6"/>
  <c r="K196" i="6"/>
  <c r="N229" i="6"/>
  <c r="G211" i="6"/>
  <c r="O248" i="6"/>
  <c r="O218" i="6"/>
  <c r="H42" i="6"/>
  <c r="N348" i="6"/>
  <c r="H309" i="6"/>
  <c r="N207" i="6"/>
  <c r="H257" i="6"/>
  <c r="M221" i="6"/>
  <c r="N310" i="6"/>
  <c r="I317" i="6"/>
  <c r="M318" i="6"/>
  <c r="G321" i="6"/>
  <c r="M284" i="6"/>
  <c r="G365" i="6"/>
  <c r="H351" i="6"/>
  <c r="N260" i="6"/>
  <c r="H247" i="6"/>
  <c r="F234" i="6"/>
  <c r="G334" i="6"/>
  <c r="E291" i="6"/>
  <c r="G242" i="6"/>
  <c r="F389" i="6"/>
  <c r="P351" i="6"/>
  <c r="F311" i="6"/>
  <c r="E264" i="6"/>
  <c r="I205" i="6"/>
  <c r="O281" i="6"/>
  <c r="G309" i="6"/>
  <c r="H206" i="6"/>
  <c r="M218" i="6"/>
  <c r="E389" i="6"/>
  <c r="E229" i="6"/>
  <c r="I239" i="6"/>
  <c r="G335" i="6"/>
  <c r="H265" i="6"/>
  <c r="H268" i="6"/>
  <c r="O306" i="6"/>
  <c r="G247" i="6"/>
  <c r="M281" i="6"/>
  <c r="H337" i="6"/>
  <c r="I304" i="6"/>
  <c r="G346" i="6"/>
  <c r="P327" i="6"/>
  <c r="F269" i="6"/>
  <c r="N268" i="6"/>
  <c r="G284" i="6"/>
  <c r="P319" i="6"/>
  <c r="M276" i="6"/>
  <c r="F257" i="6"/>
  <c r="H197" i="6"/>
  <c r="K28" i="6"/>
  <c r="H319" i="6"/>
  <c r="P320" i="6"/>
  <c r="I333" i="6"/>
  <c r="H315" i="6"/>
  <c r="G373" i="6"/>
  <c r="I319" i="6"/>
  <c r="H329" i="6"/>
  <c r="E308" i="6"/>
  <c r="M351" i="6"/>
  <c r="F374" i="6"/>
  <c r="H374" i="6" s="1"/>
  <c r="N272" i="6"/>
  <c r="J237" i="6"/>
  <c r="G270" i="6"/>
  <c r="F266" i="6"/>
  <c r="G313" i="6"/>
  <c r="F200" i="6"/>
  <c r="N329" i="6"/>
  <c r="F382" i="6"/>
  <c r="M304" i="6"/>
  <c r="N336" i="6"/>
  <c r="F253" i="6"/>
  <c r="H321" i="6"/>
  <c r="P304" i="6"/>
  <c r="O283" i="6"/>
  <c r="N322" i="6"/>
  <c r="J284" i="6"/>
  <c r="M313" i="6"/>
  <c r="O286" i="6"/>
  <c r="O304" i="6"/>
  <c r="M303" i="6"/>
  <c r="M309" i="6"/>
  <c r="N321" i="6"/>
  <c r="J308" i="6"/>
  <c r="J320" i="6"/>
  <c r="O263" i="6"/>
  <c r="J258" i="6"/>
  <c r="G48" i="6"/>
  <c r="O322" i="6"/>
  <c r="G348" i="6"/>
  <c r="N280" i="6"/>
  <c r="J273" i="6"/>
  <c r="I261" i="6"/>
  <c r="E335" i="6"/>
  <c r="N323" i="6"/>
  <c r="J283" i="6"/>
  <c r="H317" i="6"/>
  <c r="I237" i="6"/>
  <c r="H201" i="6"/>
  <c r="G203" i="6"/>
  <c r="G254" i="6"/>
  <c r="F195" i="6"/>
  <c r="M312" i="6"/>
  <c r="P308" i="6"/>
  <c r="J310" i="6"/>
  <c r="O234" i="6"/>
  <c r="E374" i="6"/>
  <c r="P291" i="6"/>
  <c r="O258" i="6"/>
  <c r="O243" i="6"/>
  <c r="I313" i="6"/>
  <c r="I332" i="6"/>
  <c r="E350" i="6"/>
  <c r="K306" i="6"/>
  <c r="H316" i="6"/>
  <c r="N282" i="6"/>
  <c r="O305" i="6"/>
  <c r="I286" i="6"/>
  <c r="H235" i="6"/>
  <c r="F248" i="6"/>
  <c r="N304" i="6"/>
  <c r="P209" i="6"/>
  <c r="P241" i="6"/>
  <c r="P217" i="6"/>
  <c r="E203" i="6"/>
  <c r="F323" i="6"/>
  <c r="E337" i="6"/>
  <c r="G193" i="6"/>
  <c r="N267" i="6"/>
  <c r="P256" i="6"/>
  <c r="P292" i="6"/>
  <c r="F294" i="6"/>
  <c r="E306" i="6"/>
  <c r="N349" i="6"/>
  <c r="P324" i="6"/>
  <c r="P268" i="6"/>
  <c r="P313" i="6"/>
  <c r="J313" i="6"/>
  <c r="E316" i="6"/>
  <c r="P335" i="6"/>
  <c r="E290" i="6"/>
  <c r="I280" i="6"/>
  <c r="H303" i="6"/>
  <c r="M271" i="6"/>
  <c r="H251" i="6"/>
  <c r="E323" i="6"/>
  <c r="J262" i="6"/>
  <c r="G217" i="6"/>
  <c r="M247" i="6"/>
  <c r="E319" i="6"/>
  <c r="N287" i="6"/>
  <c r="M208" i="6"/>
  <c r="G222" i="6"/>
  <c r="M262" i="6"/>
  <c r="G252" i="6"/>
  <c r="M199" i="6"/>
  <c r="H246" i="6"/>
  <c r="J197" i="6"/>
  <c r="P279" i="6"/>
  <c r="O329" i="6"/>
  <c r="Q329" i="6" s="1"/>
  <c r="E282" i="6"/>
  <c r="I337" i="6"/>
  <c r="K337" i="6" s="1"/>
  <c r="M200" i="6"/>
  <c r="H275" i="6"/>
  <c r="P288" i="6"/>
  <c r="H258" i="6"/>
  <c r="E295" i="6"/>
  <c r="E7" i="6"/>
  <c r="O349" i="6"/>
  <c r="H292" i="6"/>
  <c r="G261" i="6"/>
  <c r="G256" i="6"/>
  <c r="M295" i="6"/>
  <c r="P314" i="6"/>
  <c r="H352" i="6"/>
  <c r="M310" i="6"/>
  <c r="G336" i="6"/>
  <c r="O325" i="6"/>
  <c r="F319" i="6"/>
  <c r="N326" i="6"/>
  <c r="F363" i="6"/>
  <c r="H314" i="6"/>
  <c r="N238" i="6"/>
  <c r="F289" i="6"/>
  <c r="N236" i="6"/>
  <c r="P337" i="6"/>
  <c r="E373" i="6"/>
  <c r="J307" i="6"/>
  <c r="E8" i="6"/>
  <c r="J325" i="6"/>
  <c r="N315" i="6"/>
  <c r="G382" i="6"/>
  <c r="J271" i="6"/>
  <c r="O323" i="6"/>
  <c r="M251" i="6"/>
  <c r="K295" i="6"/>
  <c r="G347" i="6"/>
  <c r="O327" i="6"/>
  <c r="F271" i="6"/>
  <c r="N317" i="6"/>
  <c r="E266" i="6"/>
  <c r="G198" i="6"/>
  <c r="E326" i="6"/>
  <c r="H250" i="6"/>
  <c r="E237" i="6"/>
  <c r="J202" i="6"/>
  <c r="G259" i="6"/>
  <c r="O321" i="6"/>
  <c r="F365" i="6"/>
  <c r="M337" i="6"/>
  <c r="I284" i="6"/>
  <c r="O331" i="6"/>
  <c r="P266" i="6"/>
  <c r="Q325" i="6"/>
  <c r="M332" i="6"/>
  <c r="Q283" i="6"/>
  <c r="O326" i="6"/>
  <c r="H284" i="6"/>
  <c r="E333" i="6"/>
  <c r="H327" i="6"/>
  <c r="M243" i="6"/>
  <c r="I264" i="6"/>
  <c r="Q249" i="6"/>
  <c r="G257" i="6"/>
  <c r="N237" i="6"/>
  <c r="G308" i="6"/>
  <c r="M275" i="6"/>
  <c r="M238" i="6"/>
  <c r="E271" i="6"/>
  <c r="H199" i="6"/>
  <c r="K310" i="6"/>
  <c r="J248" i="6"/>
  <c r="O257" i="6"/>
  <c r="J239" i="6"/>
  <c r="P270" i="6"/>
  <c r="N198" i="6"/>
  <c r="J199" i="6"/>
  <c r="N209" i="6"/>
  <c r="P200" i="6"/>
  <c r="N328" i="6"/>
  <c r="J315" i="6"/>
  <c r="E391" i="6"/>
  <c r="F5" i="6"/>
  <c r="N303" i="6"/>
  <c r="G276" i="6"/>
  <c r="P328" i="6"/>
  <c r="I238" i="6"/>
  <c r="I268" i="6"/>
  <c r="N254" i="6"/>
  <c r="G328" i="6"/>
  <c r="O308" i="6"/>
  <c r="F307" i="6"/>
  <c r="O255" i="6"/>
  <c r="I236" i="6"/>
  <c r="O245" i="6"/>
  <c r="I224" i="6"/>
  <c r="P274" i="6"/>
  <c r="O235" i="6"/>
  <c r="J225" i="6"/>
  <c r="O250" i="6"/>
  <c r="N217" i="6"/>
  <c r="P269" i="6"/>
  <c r="P211" i="6"/>
  <c r="F372" i="6"/>
  <c r="G201" i="6"/>
  <c r="G226" i="6"/>
  <c r="J241" i="6"/>
  <c r="P309" i="6"/>
  <c r="N294" i="6"/>
  <c r="G391" i="6"/>
  <c r="P323" i="6"/>
  <c r="N285" i="6"/>
  <c r="G312" i="6"/>
  <c r="N248" i="6"/>
  <c r="J294" i="6"/>
  <c r="P326" i="6"/>
  <c r="F284" i="6"/>
  <c r="O334" i="6"/>
  <c r="O294" i="6"/>
  <c r="Q294" i="6" s="1"/>
  <c r="F321" i="6"/>
  <c r="E322" i="6"/>
  <c r="E293" i="6"/>
  <c r="N283" i="6"/>
  <c r="F235" i="6"/>
  <c r="G306" i="6"/>
  <c r="F239" i="6"/>
  <c r="E348" i="6"/>
  <c r="P261" i="6"/>
  <c r="N311" i="6"/>
  <c r="F314" i="6"/>
  <c r="P247" i="6"/>
  <c r="H331" i="6"/>
  <c r="G310" i="6"/>
  <c r="E310" i="6"/>
  <c r="N264" i="6"/>
  <c r="J253" i="6"/>
  <c r="E202" i="6"/>
  <c r="F270" i="6"/>
  <c r="O192" i="6"/>
  <c r="N295" i="6"/>
  <c r="P346" i="6"/>
  <c r="F6" i="6"/>
  <c r="H348" i="6"/>
  <c r="N292" i="6"/>
  <c r="Q202" i="6"/>
  <c r="E193" i="6"/>
  <c r="I153" i="6"/>
  <c r="F164" i="6"/>
  <c r="O241" i="6"/>
  <c r="I275" i="6"/>
  <c r="E334" i="6"/>
  <c r="P194" i="6"/>
  <c r="H289" i="6"/>
  <c r="M230" i="6"/>
  <c r="E213" i="6"/>
  <c r="F226" i="6"/>
  <c r="J268" i="6"/>
  <c r="I281" i="6"/>
  <c r="H336" i="6"/>
  <c r="M224" i="6"/>
  <c r="O144" i="6"/>
  <c r="J227" i="6"/>
  <c r="J229" i="6"/>
  <c r="J304" i="6"/>
  <c r="K156" i="6"/>
  <c r="M164" i="6"/>
  <c r="P227" i="6"/>
  <c r="M269" i="6"/>
  <c r="J255" i="6"/>
  <c r="E347" i="6"/>
  <c r="N48" i="6"/>
  <c r="J260" i="6"/>
  <c r="M322" i="6"/>
  <c r="E258" i="6"/>
  <c r="F304" i="6"/>
  <c r="E217" i="6"/>
  <c r="G202" i="6"/>
  <c r="G227" i="6"/>
  <c r="J329" i="6"/>
  <c r="J249" i="6"/>
  <c r="O197" i="6"/>
  <c r="P231" i="6"/>
  <c r="J212" i="6"/>
  <c r="M261" i="6"/>
  <c r="O225" i="6"/>
  <c r="F212" i="6"/>
  <c r="M198" i="6"/>
  <c r="P264" i="6"/>
  <c r="E236" i="6"/>
  <c r="E221" i="6"/>
  <c r="H198" i="6"/>
  <c r="H227" i="6"/>
  <c r="E303" i="6"/>
  <c r="F150" i="6"/>
  <c r="H110" i="6"/>
  <c r="G229" i="6"/>
  <c r="I235" i="6"/>
  <c r="O138" i="6"/>
  <c r="O66" i="6"/>
  <c r="E219" i="6"/>
  <c r="H210" i="6"/>
  <c r="P196" i="6"/>
  <c r="H158" i="6"/>
  <c r="O320" i="6"/>
  <c r="J269" i="6"/>
  <c r="J311" i="6"/>
  <c r="E332" i="6"/>
  <c r="Q263" i="6"/>
  <c r="P235" i="6"/>
  <c r="I241" i="6"/>
  <c r="I258" i="6"/>
  <c r="E207" i="6"/>
  <c r="O201" i="6"/>
  <c r="G157" i="6"/>
  <c r="N206" i="6"/>
  <c r="F263" i="6"/>
  <c r="P42" i="6"/>
  <c r="O208" i="6"/>
  <c r="J219" i="6"/>
  <c r="N203" i="6"/>
  <c r="H238" i="6"/>
  <c r="M195" i="6"/>
  <c r="M240" i="6"/>
  <c r="O314" i="6"/>
  <c r="G235" i="6"/>
  <c r="E220" i="6"/>
  <c r="F256" i="6"/>
  <c r="E97" i="6"/>
  <c r="M264" i="6"/>
  <c r="Q248" i="6"/>
  <c r="F142" i="6"/>
  <c r="H68" i="6"/>
  <c r="Q308" i="6"/>
  <c r="G214" i="6"/>
  <c r="J129" i="6"/>
  <c r="N290" i="6"/>
  <c r="I294" i="6"/>
  <c r="I351" i="6"/>
  <c r="H262" i="6"/>
  <c r="O352" i="6"/>
  <c r="Q352" i="6" s="1"/>
  <c r="P293" i="6"/>
  <c r="N270" i="6"/>
  <c r="G264" i="6"/>
  <c r="N250" i="6"/>
  <c r="K288" i="6"/>
  <c r="I251" i="6"/>
  <c r="J216" i="6"/>
  <c r="J336" i="6"/>
  <c r="N347" i="6"/>
  <c r="G42" i="6"/>
  <c r="F335" i="6"/>
  <c r="K284" i="6"/>
  <c r="Q267" i="6"/>
  <c r="P242" i="6"/>
  <c r="M268" i="6"/>
  <c r="F328" i="6"/>
  <c r="H332" i="6"/>
  <c r="P272" i="6"/>
  <c r="F277" i="6"/>
  <c r="I202" i="6"/>
  <c r="G325" i="6"/>
  <c r="Q206" i="6"/>
  <c r="M197" i="6"/>
  <c r="O290" i="6"/>
  <c r="E9" i="6"/>
  <c r="O288" i="6"/>
  <c r="K285" i="6"/>
  <c r="E215" i="6"/>
  <c r="E281" i="6"/>
  <c r="P228" i="6"/>
  <c r="E12" i="6"/>
  <c r="G281" i="6"/>
  <c r="Q348" i="6"/>
  <c r="I211" i="6"/>
  <c r="J347" i="6"/>
  <c r="J291" i="6"/>
  <c r="O284" i="6"/>
  <c r="J210" i="6"/>
  <c r="P267" i="6"/>
  <c r="H160" i="6"/>
  <c r="J213" i="6"/>
  <c r="F259" i="6"/>
  <c r="E309" i="6"/>
  <c r="N151" i="6"/>
  <c r="O114" i="6"/>
  <c r="H224" i="6"/>
  <c r="F272" i="6"/>
  <c r="G145" i="6"/>
  <c r="I266" i="6"/>
  <c r="N96" i="6"/>
  <c r="O100" i="6"/>
  <c r="O324" i="6"/>
  <c r="E42" i="6"/>
  <c r="I314" i="6"/>
  <c r="H273" i="6"/>
  <c r="O271" i="6"/>
  <c r="G291" i="6"/>
  <c r="E270" i="6"/>
  <c r="P203" i="6"/>
  <c r="N196" i="6"/>
  <c r="Q336" i="6"/>
  <c r="F166" i="6"/>
  <c r="H100" i="6"/>
  <c r="Q303" i="6"/>
  <c r="J254" i="6"/>
  <c r="E363" i="6"/>
  <c r="E211" i="6"/>
  <c r="I265" i="6"/>
  <c r="N224" i="6"/>
  <c r="P207" i="6"/>
  <c r="E195" i="6"/>
  <c r="G251" i="6"/>
  <c r="M232" i="6"/>
  <c r="O254" i="6"/>
  <c r="G192" i="6"/>
  <c r="M52" i="6"/>
  <c r="I193" i="6"/>
  <c r="G218" i="6"/>
  <c r="J130" i="6"/>
  <c r="F252" i="6"/>
  <c r="G230" i="6"/>
  <c r="N279" i="6"/>
  <c r="I117" i="6"/>
  <c r="E166" i="6"/>
  <c r="H128" i="6"/>
  <c r="N220" i="6"/>
  <c r="P251" i="6"/>
  <c r="P336" i="6"/>
  <c r="J330" i="6"/>
  <c r="H253" i="6"/>
  <c r="I254" i="6"/>
  <c r="G330" i="6"/>
  <c r="O212" i="6"/>
  <c r="E194" i="6"/>
  <c r="H195" i="6"/>
  <c r="J192" i="6"/>
  <c r="J266" i="6"/>
  <c r="N245" i="6"/>
  <c r="H138" i="6"/>
  <c r="J305" i="6"/>
  <c r="I248" i="6"/>
  <c r="O219" i="6"/>
  <c r="M253" i="6"/>
  <c r="I331" i="6"/>
  <c r="J332" i="6"/>
  <c r="M216" i="6"/>
  <c r="G294" i="6"/>
  <c r="O163" i="6"/>
  <c r="H220" i="6"/>
  <c r="J281" i="6"/>
  <c r="P205" i="6"/>
  <c r="G99" i="6"/>
  <c r="F121" i="6"/>
  <c r="F238" i="6"/>
  <c r="F310" i="6"/>
  <c r="F51" i="6"/>
  <c r="P255" i="6"/>
  <c r="J209" i="6"/>
  <c r="J242" i="6"/>
  <c r="P310" i="6"/>
  <c r="I316" i="6"/>
  <c r="O293" i="6"/>
  <c r="G228" i="6"/>
  <c r="G292" i="6"/>
  <c r="J350" i="6"/>
  <c r="P347" i="6"/>
  <c r="H347" i="6"/>
  <c r="F241" i="6"/>
  <c r="M255" i="6"/>
  <c r="H208" i="6"/>
  <c r="E269" i="6"/>
  <c r="O259" i="6"/>
  <c r="H291" i="6"/>
  <c r="G295" i="6"/>
  <c r="H279" i="6"/>
  <c r="K330" i="6"/>
  <c r="E238" i="6"/>
  <c r="O307" i="6"/>
  <c r="M241" i="6"/>
  <c r="I327" i="6"/>
  <c r="M325" i="6"/>
  <c r="H346" i="6"/>
  <c r="F267" i="6"/>
  <c r="K250" i="6"/>
  <c r="F265" i="6"/>
  <c r="N256" i="6"/>
  <c r="G234" i="6"/>
  <c r="F305" i="6"/>
  <c r="H277" i="6"/>
  <c r="E205" i="6"/>
  <c r="F290" i="6"/>
  <c r="H233" i="6"/>
  <c r="H223" i="6"/>
  <c r="H211" i="6"/>
  <c r="G241" i="6"/>
  <c r="H263" i="6"/>
  <c r="P329" i="6"/>
  <c r="J221" i="6"/>
  <c r="O240" i="6"/>
  <c r="N194" i="6"/>
  <c r="H272" i="6"/>
  <c r="F230" i="6"/>
  <c r="N228" i="6"/>
  <c r="E230" i="6"/>
  <c r="J286" i="6"/>
  <c r="P250" i="6"/>
  <c r="M256" i="6"/>
  <c r="K275" i="6"/>
  <c r="N263" i="6"/>
  <c r="E141" i="6"/>
  <c r="O52" i="6"/>
  <c r="H254" i="6"/>
  <c r="I347" i="6"/>
  <c r="F317" i="6"/>
  <c r="J247" i="6"/>
  <c r="K278" i="6"/>
  <c r="E284" i="6"/>
  <c r="N271" i="6"/>
  <c r="M249" i="6"/>
  <c r="J257" i="6"/>
  <c r="P48" i="6"/>
  <c r="F391" i="6"/>
  <c r="I245" i="6"/>
  <c r="M308" i="6"/>
  <c r="O205" i="6"/>
  <c r="P285" i="6"/>
  <c r="H281" i="6"/>
  <c r="E241" i="6"/>
  <c r="O274" i="6"/>
  <c r="O230" i="6"/>
  <c r="K252" i="6"/>
  <c r="N202" i="6"/>
  <c r="F199" i="6"/>
  <c r="N305" i="6"/>
  <c r="K346" i="6"/>
  <c r="K226" i="6"/>
  <c r="H155" i="6"/>
  <c r="K91" i="6"/>
  <c r="G237" i="6"/>
  <c r="J154" i="6"/>
  <c r="M205" i="6"/>
  <c r="G136" i="6"/>
  <c r="J270" i="6"/>
  <c r="P143" i="6"/>
  <c r="E157" i="6"/>
  <c r="P118" i="6"/>
  <c r="O101" i="6"/>
  <c r="G57" i="6"/>
  <c r="M245" i="6"/>
  <c r="M242" i="6"/>
  <c r="J295" i="6"/>
  <c r="E364" i="6"/>
  <c r="H305" i="6"/>
  <c r="I309" i="6"/>
  <c r="P332" i="6"/>
  <c r="M314" i="6"/>
  <c r="N193" i="6"/>
  <c r="F279" i="6"/>
  <c r="P222" i="6"/>
  <c r="E245" i="6"/>
  <c r="M210" i="6"/>
  <c r="I219" i="6"/>
  <c r="I259" i="6"/>
  <c r="P240" i="6"/>
  <c r="H241" i="6"/>
  <c r="P226" i="6"/>
  <c r="P253" i="6"/>
  <c r="I198" i="6"/>
  <c r="O285" i="6"/>
  <c r="G239" i="6"/>
  <c r="E267" i="6"/>
  <c r="F250" i="6"/>
  <c r="G272" i="6"/>
  <c r="E253" i="6"/>
  <c r="P325" i="6"/>
  <c r="M118" i="6"/>
  <c r="Q258" i="6"/>
  <c r="P95" i="6"/>
  <c r="G159" i="6"/>
  <c r="G123" i="6"/>
  <c r="G209" i="6"/>
  <c r="F276" i="6"/>
  <c r="O146" i="6"/>
  <c r="H106" i="6"/>
  <c r="K241" i="6"/>
  <c r="E77" i="6"/>
  <c r="P265" i="6"/>
  <c r="Q293" i="6"/>
  <c r="P218" i="6"/>
  <c r="F275" i="6"/>
  <c r="F236" i="6"/>
  <c r="I305" i="6"/>
  <c r="F232" i="6"/>
  <c r="P198" i="6"/>
  <c r="O216" i="6"/>
  <c r="P277" i="6"/>
  <c r="K218" i="6"/>
  <c r="F278" i="6"/>
  <c r="E254" i="6"/>
  <c r="N288" i="6"/>
  <c r="E142" i="6"/>
  <c r="E222" i="6"/>
  <c r="I227" i="6"/>
  <c r="E91" i="6"/>
  <c r="F233" i="6"/>
  <c r="E243" i="6"/>
  <c r="N319" i="6"/>
  <c r="H121" i="6"/>
  <c r="P281" i="6"/>
  <c r="N117" i="6"/>
  <c r="F330" i="6"/>
  <c r="N213" i="6"/>
  <c r="O148" i="6"/>
  <c r="O125" i="6"/>
  <c r="M333" i="6"/>
  <c r="P151" i="6"/>
  <c r="P103" i="6"/>
  <c r="I132" i="6"/>
  <c r="E283" i="6"/>
  <c r="M138" i="6"/>
  <c r="N134" i="6"/>
  <c r="E227" i="6"/>
  <c r="P96" i="6"/>
  <c r="K10" i="6"/>
  <c r="G116" i="6"/>
  <c r="F194" i="6"/>
  <c r="P92" i="6"/>
  <c r="N164" i="6"/>
  <c r="G93" i="6"/>
  <c r="I160" i="6"/>
  <c r="J110" i="6"/>
  <c r="Q163" i="6"/>
  <c r="P128" i="6"/>
  <c r="O51" i="6"/>
  <c r="O81" i="6"/>
  <c r="M145" i="6"/>
  <c r="H38" i="6"/>
  <c r="P55" i="6"/>
  <c r="H64" i="6"/>
  <c r="P70" i="6"/>
  <c r="P201" i="6"/>
  <c r="M223" i="6"/>
  <c r="M246" i="6"/>
  <c r="E275" i="6"/>
  <c r="J326" i="6"/>
  <c r="M227" i="6"/>
  <c r="F193" i="6"/>
  <c r="M155" i="6"/>
  <c r="N160" i="6"/>
  <c r="F280" i="6"/>
  <c r="H213" i="6"/>
  <c r="I220" i="6"/>
  <c r="E286" i="6"/>
  <c r="F94" i="6"/>
  <c r="H81" i="6"/>
  <c r="P224" i="6"/>
  <c r="N230" i="6"/>
  <c r="G137" i="6"/>
  <c r="E55" i="6"/>
  <c r="G212" i="6"/>
  <c r="E74" i="6"/>
  <c r="E132" i="6"/>
  <c r="P202" i="6"/>
  <c r="O318" i="6"/>
  <c r="E209" i="6"/>
  <c r="J155" i="6"/>
  <c r="M123" i="6"/>
  <c r="G249" i="6"/>
  <c r="K329" i="6"/>
  <c r="I120" i="6"/>
  <c r="J319" i="6"/>
  <c r="E331" i="6"/>
  <c r="E2" i="6"/>
  <c r="J204" i="6"/>
  <c r="G268" i="6"/>
  <c r="O227" i="6"/>
  <c r="J259" i="6"/>
  <c r="F322" i="6"/>
  <c r="O199" i="6"/>
  <c r="P349" i="6"/>
  <c r="F254" i="6"/>
  <c r="G273" i="6"/>
  <c r="G265" i="6"/>
  <c r="N159" i="6"/>
  <c r="G258" i="6"/>
  <c r="J277" i="6"/>
  <c r="F42" i="6"/>
  <c r="G147" i="6"/>
  <c r="F273" i="6"/>
  <c r="H244" i="6"/>
  <c r="F214" i="6"/>
  <c r="Q254" i="6"/>
  <c r="P197" i="6"/>
  <c r="H269" i="6"/>
  <c r="M330" i="6"/>
  <c r="E224" i="6"/>
  <c r="I228" i="6"/>
  <c r="K256" i="6"/>
  <c r="I308" i="6"/>
  <c r="M315" i="6"/>
  <c r="E57" i="6"/>
  <c r="O292" i="6"/>
  <c r="G134" i="6"/>
  <c r="J123" i="6"/>
  <c r="H322" i="6"/>
  <c r="I328" i="6"/>
  <c r="J150" i="6"/>
  <c r="H237" i="6"/>
  <c r="H278" i="6"/>
  <c r="J275" i="6"/>
  <c r="O193" i="6"/>
  <c r="E129" i="6"/>
  <c r="M260" i="6"/>
  <c r="M93" i="6"/>
  <c r="H312" i="6"/>
  <c r="N112" i="6"/>
  <c r="J158" i="6"/>
  <c r="I98" i="6"/>
  <c r="O143" i="6"/>
  <c r="O142" i="6"/>
  <c r="H129" i="6"/>
  <c r="P109" i="6"/>
  <c r="H139" i="6"/>
  <c r="M259" i="6"/>
  <c r="F227" i="6"/>
  <c r="J94" i="6"/>
  <c r="H212" i="6"/>
  <c r="I212" i="6"/>
  <c r="M203" i="6"/>
  <c r="O236" i="6"/>
  <c r="M211" i="6"/>
  <c r="F108" i="6"/>
  <c r="J108" i="6"/>
  <c r="O115" i="6"/>
  <c r="N275" i="6"/>
  <c r="I292" i="6"/>
  <c r="H40" i="6"/>
  <c r="H363" i="6"/>
  <c r="I93" i="6"/>
  <c r="N222" i="6"/>
  <c r="J215" i="6"/>
  <c r="I230" i="6"/>
  <c r="N163" i="6"/>
  <c r="P58" i="6"/>
  <c r="M229" i="6"/>
  <c r="H234" i="6"/>
  <c r="F303" i="6"/>
  <c r="G324" i="6"/>
  <c r="P244" i="6"/>
  <c r="P303" i="6"/>
  <c r="J103" i="6"/>
  <c r="G126" i="6"/>
  <c r="K246" i="6"/>
  <c r="G96" i="6"/>
  <c r="J224" i="6"/>
  <c r="F196" i="6"/>
  <c r="P101" i="6"/>
  <c r="F260" i="6"/>
  <c r="M274" i="6"/>
  <c r="F149" i="6"/>
  <c r="F158" i="6"/>
  <c r="K27" i="6"/>
  <c r="N258" i="6"/>
  <c r="J222" i="6"/>
  <c r="H276" i="6"/>
  <c r="M226" i="6"/>
  <c r="G125" i="6"/>
  <c r="J236" i="6"/>
  <c r="M282" i="6"/>
  <c r="H148" i="6"/>
  <c r="M193" i="6"/>
  <c r="F107" i="6"/>
  <c r="G149" i="6"/>
  <c r="M254" i="6"/>
  <c r="F131" i="6"/>
  <c r="E125" i="6"/>
  <c r="M126" i="6"/>
  <c r="G333" i="6"/>
  <c r="E49" i="6"/>
  <c r="N95" i="6"/>
  <c r="P138" i="6"/>
  <c r="F127" i="6"/>
  <c r="F47" i="6"/>
  <c r="H161" i="6"/>
  <c r="N152" i="6"/>
  <c r="P78" i="6"/>
  <c r="G248" i="6"/>
  <c r="H333" i="6"/>
  <c r="I249" i="6"/>
  <c r="H97" i="6"/>
  <c r="I146" i="6"/>
  <c r="P136" i="6"/>
  <c r="M231" i="6"/>
  <c r="G95" i="6"/>
  <c r="M57" i="6"/>
  <c r="F251" i="6"/>
  <c r="H282" i="6"/>
  <c r="E279" i="6"/>
  <c r="I274" i="6"/>
  <c r="M252" i="6"/>
  <c r="I287" i="6"/>
  <c r="F206" i="6"/>
  <c r="I213" i="6"/>
  <c r="F79" i="6"/>
  <c r="M75" i="6"/>
  <c r="N241" i="6"/>
  <c r="E117" i="6"/>
  <c r="M237" i="6"/>
  <c r="N144" i="6"/>
  <c r="N157" i="6"/>
  <c r="G114" i="6"/>
  <c r="O204" i="6"/>
  <c r="G271" i="6"/>
  <c r="M127" i="6"/>
  <c r="F207" i="6"/>
  <c r="E139" i="6"/>
  <c r="O38" i="6"/>
  <c r="P110" i="6"/>
  <c r="Q317" i="6"/>
  <c r="H232" i="6"/>
  <c r="O158" i="6"/>
  <c r="O130" i="6"/>
  <c r="G200" i="6"/>
  <c r="N99" i="6"/>
  <c r="E206" i="6"/>
  <c r="I138" i="6"/>
  <c r="N293" i="6"/>
  <c r="E144" i="6"/>
  <c r="M158" i="6"/>
  <c r="H113" i="6"/>
  <c r="F148" i="6"/>
  <c r="O40" i="6"/>
  <c r="E259" i="6"/>
  <c r="M348" i="6"/>
  <c r="J207" i="6"/>
  <c r="E73" i="6"/>
  <c r="G128" i="6"/>
  <c r="N9" i="6"/>
  <c r="P117" i="6"/>
  <c r="M213" i="6"/>
  <c r="I147" i="6"/>
  <c r="E119" i="6"/>
  <c r="O164" i="6"/>
  <c r="H72" i="6"/>
  <c r="N92" i="6"/>
  <c r="N40" i="6"/>
  <c r="O156" i="6"/>
  <c r="G122" i="6"/>
  <c r="F346" i="6"/>
  <c r="N69" i="6"/>
  <c r="E143" i="6"/>
  <c r="M12" i="6"/>
  <c r="H122" i="6"/>
  <c r="M209" i="6"/>
  <c r="M99" i="6"/>
  <c r="O266" i="6"/>
  <c r="E124" i="6"/>
  <c r="G349" i="6"/>
  <c r="O231" i="6"/>
  <c r="P192" i="6"/>
  <c r="F132" i="6"/>
  <c r="P263" i="6"/>
  <c r="F155" i="6"/>
  <c r="O94" i="6"/>
  <c r="K52" i="6"/>
  <c r="J122" i="6"/>
  <c r="E165" i="6"/>
  <c r="O37" i="6"/>
  <c r="E199" i="6"/>
  <c r="P154" i="6"/>
  <c r="F139" i="6"/>
  <c r="G60" i="6"/>
  <c r="M67" i="6"/>
  <c r="E40" i="6"/>
  <c r="H45" i="6"/>
  <c r="J156" i="6"/>
  <c r="P216" i="6"/>
  <c r="H59" i="6"/>
  <c r="G78" i="6"/>
  <c r="M143" i="6"/>
  <c r="I195" i="6"/>
  <c r="P79" i="6"/>
  <c r="H36" i="6"/>
  <c r="M44" i="6"/>
  <c r="H61" i="6"/>
  <c r="H147" i="6"/>
  <c r="M106" i="6"/>
  <c r="N6" i="6"/>
  <c r="M56" i="6"/>
  <c r="I123" i="6"/>
  <c r="H131" i="6"/>
  <c r="L6" i="6"/>
  <c r="O253" i="6"/>
  <c r="N12" i="6"/>
  <c r="M55" i="6"/>
  <c r="K7" i="6"/>
  <c r="J231" i="6"/>
  <c r="F112" i="6"/>
  <c r="N351" i="6"/>
  <c r="H390" i="6"/>
  <c r="O111" i="6"/>
  <c r="E252" i="6"/>
  <c r="O223" i="6"/>
  <c r="G139" i="6"/>
  <c r="F204" i="6"/>
  <c r="N231" i="6"/>
  <c r="N262" i="6"/>
  <c r="G195" i="6"/>
  <c r="J141" i="6"/>
  <c r="F249" i="6"/>
  <c r="M263" i="6"/>
  <c r="O335" i="6"/>
  <c r="N314" i="6"/>
  <c r="P287" i="6"/>
  <c r="J289" i="6"/>
  <c r="O275" i="6"/>
  <c r="Q275" i="6" s="1"/>
  <c r="M349" i="6"/>
  <c r="G374" i="6"/>
  <c r="F352" i="6"/>
  <c r="I270" i="6"/>
  <c r="F337" i="6"/>
  <c r="G45" i="6"/>
  <c r="O270" i="6"/>
  <c r="J287" i="6"/>
  <c r="O282" i="6"/>
  <c r="N233" i="6"/>
  <c r="P333" i="6"/>
  <c r="N205" i="6"/>
  <c r="H264" i="6"/>
  <c r="J194" i="6"/>
  <c r="M100" i="6"/>
  <c r="J136" i="6"/>
  <c r="G351" i="6"/>
  <c r="F210" i="6"/>
  <c r="J352" i="6"/>
  <c r="E372" i="6"/>
  <c r="H252" i="6"/>
  <c r="F145" i="6"/>
  <c r="N139" i="6"/>
  <c r="F99" i="6"/>
  <c r="O215" i="6"/>
  <c r="P239" i="6"/>
  <c r="O256" i="6"/>
  <c r="G245" i="6"/>
  <c r="P232" i="6"/>
  <c r="G215" i="6"/>
  <c r="N266" i="6"/>
  <c r="M204" i="6"/>
  <c r="O160" i="6"/>
  <c r="G204" i="6"/>
  <c r="G288" i="6"/>
  <c r="J321" i="6"/>
  <c r="P258" i="6"/>
  <c r="P221" i="6"/>
  <c r="P212" i="6"/>
  <c r="O108" i="6"/>
  <c r="E103" i="6"/>
  <c r="E161" i="6"/>
  <c r="G69" i="6"/>
  <c r="H162" i="6"/>
  <c r="M111" i="6"/>
  <c r="P137" i="6"/>
  <c r="E263" i="6"/>
  <c r="N162" i="6"/>
  <c r="J104" i="6"/>
  <c r="N273" i="6"/>
  <c r="N126" i="6"/>
  <c r="H135" i="6"/>
  <c r="I225" i="6"/>
  <c r="I94" i="6"/>
  <c r="I262" i="6"/>
  <c r="F157" i="6"/>
  <c r="K200" i="6"/>
  <c r="F224" i="6"/>
  <c r="F52" i="6"/>
  <c r="O210" i="6"/>
  <c r="H75" i="6"/>
  <c r="P77" i="6"/>
  <c r="E327" i="6"/>
  <c r="E305" i="6"/>
  <c r="P80" i="6"/>
  <c r="K117" i="6"/>
  <c r="E192" i="6"/>
  <c r="E196" i="6"/>
  <c r="H307" i="6"/>
  <c r="O260" i="6"/>
  <c r="E239" i="6"/>
  <c r="F48" i="6"/>
  <c r="G102" i="6"/>
  <c r="N234" i="6"/>
  <c r="F123" i="6"/>
  <c r="H49" i="6"/>
  <c r="O196" i="6"/>
  <c r="P107" i="6"/>
  <c r="M97" i="6"/>
  <c r="O123" i="6"/>
  <c r="O131" i="6"/>
  <c r="N141" i="6"/>
  <c r="F116" i="6"/>
  <c r="P51" i="6"/>
  <c r="M80" i="6"/>
  <c r="G67" i="6"/>
  <c r="K318" i="6"/>
  <c r="N226" i="6"/>
  <c r="G141" i="6"/>
  <c r="M277" i="6"/>
  <c r="G255" i="6"/>
  <c r="H157" i="6"/>
  <c r="F128" i="6"/>
  <c r="N153" i="6"/>
  <c r="N165" i="6"/>
  <c r="J135" i="6"/>
  <c r="F264" i="6"/>
  <c r="I145" i="6"/>
  <c r="J280" i="6"/>
  <c r="E262" i="6"/>
  <c r="N102" i="6"/>
  <c r="H144" i="6"/>
  <c r="J217" i="6"/>
  <c r="F34" i="6"/>
  <c r="P134" i="6"/>
  <c r="N352" i="6"/>
  <c r="P210" i="6"/>
  <c r="I155" i="6"/>
  <c r="O161" i="6"/>
  <c r="M121" i="6"/>
  <c r="M8" i="6"/>
  <c r="N115" i="6"/>
  <c r="F27" i="6"/>
  <c r="N120" i="6"/>
  <c r="E127" i="6"/>
  <c r="F115" i="6"/>
  <c r="G133" i="6"/>
  <c r="P140" i="6"/>
  <c r="E44" i="6"/>
  <c r="G233" i="6"/>
  <c r="E138" i="6"/>
  <c r="H325" i="6"/>
  <c r="E257" i="6"/>
  <c r="P213" i="6"/>
  <c r="G314" i="6"/>
  <c r="G207" i="6"/>
  <c r="H209" i="6"/>
  <c r="M102" i="6"/>
  <c r="F104" i="6"/>
  <c r="M162" i="6"/>
  <c r="K100" i="6"/>
  <c r="Q219" i="6"/>
  <c r="J138" i="6"/>
  <c r="P56" i="6"/>
  <c r="E102" i="6"/>
  <c r="N219" i="6"/>
  <c r="F144" i="6"/>
  <c r="N261" i="6"/>
  <c r="M150" i="6"/>
  <c r="G103" i="6"/>
  <c r="O104" i="6"/>
  <c r="O226" i="6"/>
  <c r="N78" i="6"/>
  <c r="O151" i="6"/>
  <c r="E98" i="6"/>
  <c r="M278" i="6"/>
  <c r="P234" i="6"/>
  <c r="N147" i="6"/>
  <c r="M110" i="6"/>
  <c r="F217" i="6"/>
  <c r="F201" i="6"/>
  <c r="O42" i="6"/>
  <c r="F147" i="6"/>
  <c r="J101" i="6"/>
  <c r="J198" i="6"/>
  <c r="N97" i="6"/>
  <c r="I312" i="6"/>
  <c r="N93" i="6"/>
  <c r="Q125" i="6"/>
  <c r="O237" i="6"/>
  <c r="G243" i="6"/>
  <c r="O133" i="6"/>
  <c r="N150" i="6"/>
  <c r="O76" i="6"/>
  <c r="F156" i="6"/>
  <c r="O276" i="6"/>
  <c r="O278" i="6"/>
  <c r="J246" i="6"/>
  <c r="N62" i="6"/>
  <c r="P230" i="6"/>
  <c r="E66" i="6"/>
  <c r="F57" i="6"/>
  <c r="H102" i="6"/>
  <c r="M214" i="6"/>
  <c r="F205" i="6"/>
  <c r="N269" i="6"/>
  <c r="H3" i="6"/>
  <c r="H146" i="6"/>
  <c r="F35" i="6"/>
  <c r="O102" i="6"/>
  <c r="H74" i="6"/>
  <c r="N124" i="6"/>
  <c r="J337" i="6"/>
  <c r="O268" i="6"/>
  <c r="N80" i="6"/>
  <c r="J203" i="6"/>
  <c r="E99" i="6"/>
  <c r="G132" i="6"/>
  <c r="E272" i="6"/>
  <c r="M142" i="6"/>
  <c r="F261" i="6"/>
  <c r="N58" i="6"/>
  <c r="H145" i="6"/>
  <c r="F152" i="6"/>
  <c r="I273" i="6"/>
  <c r="M346" i="6"/>
  <c r="P245" i="6"/>
  <c r="M35" i="6"/>
  <c r="I163" i="6"/>
  <c r="J128" i="6"/>
  <c r="H77" i="6"/>
  <c r="N37" i="6"/>
  <c r="Q274" i="6"/>
  <c r="J228" i="6"/>
  <c r="G108" i="6"/>
  <c r="H137" i="6"/>
  <c r="M207" i="6"/>
  <c r="G46" i="6"/>
  <c r="H107" i="6"/>
  <c r="N72" i="6"/>
  <c r="I99" i="6"/>
  <c r="G109" i="6"/>
  <c r="N91" i="6"/>
  <c r="H217" i="6"/>
  <c r="O60" i="6"/>
  <c r="M11" i="6"/>
  <c r="F73" i="6"/>
  <c r="K62" i="6"/>
  <c r="G262" i="6"/>
  <c r="E311" i="6"/>
  <c r="J107" i="6"/>
  <c r="N42" i="6"/>
  <c r="H99" i="6"/>
  <c r="E76" i="6"/>
  <c r="M202" i="6"/>
  <c r="I229" i="6"/>
  <c r="P122" i="6"/>
  <c r="O120" i="6"/>
  <c r="G50" i="6"/>
  <c r="G156" i="6"/>
  <c r="P145" i="6"/>
  <c r="N55" i="6"/>
  <c r="I216" i="6"/>
  <c r="H132" i="6"/>
  <c r="F351" i="6"/>
  <c r="M329" i="6"/>
  <c r="H295" i="6"/>
  <c r="H311" i="6"/>
  <c r="F8" i="6"/>
  <c r="M289" i="6"/>
  <c r="H164" i="6"/>
  <c r="F221" i="6"/>
  <c r="J274" i="6"/>
  <c r="G152" i="6"/>
  <c r="K238" i="6"/>
  <c r="E198" i="6"/>
  <c r="M287" i="6"/>
  <c r="J163" i="6"/>
  <c r="J196" i="6"/>
  <c r="F202" i="6"/>
  <c r="F306" i="6"/>
  <c r="O93" i="6"/>
  <c r="I232" i="6"/>
  <c r="J133" i="6"/>
  <c r="N98" i="6"/>
  <c r="P139" i="6"/>
  <c r="E248" i="6"/>
  <c r="O159" i="6"/>
  <c r="P44" i="6"/>
  <c r="H218" i="6"/>
  <c r="E164" i="6"/>
  <c r="O238" i="6"/>
  <c r="M220" i="6"/>
  <c r="J144" i="6"/>
  <c r="O157" i="6"/>
  <c r="N204" i="6"/>
  <c r="Q159" i="6"/>
  <c r="I231" i="6"/>
  <c r="N265" i="6"/>
  <c r="N101" i="6"/>
  <c r="J142" i="6"/>
  <c r="E278" i="6"/>
  <c r="M279" i="6"/>
  <c r="K125" i="6"/>
  <c r="H256" i="6"/>
  <c r="H204" i="6"/>
  <c r="N128" i="6"/>
  <c r="O194" i="6"/>
  <c r="P152" i="6"/>
  <c r="F198" i="6"/>
  <c r="F140" i="6"/>
  <c r="N103" i="6"/>
  <c r="G70" i="6"/>
  <c r="N216" i="6"/>
  <c r="F102" i="6"/>
  <c r="H96" i="6"/>
  <c r="J111" i="6"/>
  <c r="I203" i="6"/>
  <c r="P52" i="6"/>
  <c r="M61" i="6"/>
  <c r="P102" i="6"/>
  <c r="I291" i="6"/>
  <c r="G111" i="6"/>
  <c r="H306" i="6"/>
  <c r="J140" i="6"/>
  <c r="J230" i="6"/>
  <c r="F160" i="6"/>
  <c r="G329" i="6"/>
  <c r="F101" i="6"/>
  <c r="H219" i="6"/>
  <c r="M130" i="6"/>
  <c r="G98" i="6"/>
  <c r="I255" i="6"/>
  <c r="E134" i="6"/>
  <c r="Q282" i="6"/>
  <c r="Q193" i="6"/>
  <c r="J161" i="6"/>
  <c r="I257" i="6"/>
  <c r="H228" i="6"/>
  <c r="Q320" i="6"/>
  <c r="F111" i="6"/>
  <c r="H240" i="6"/>
  <c r="H328" i="6"/>
  <c r="G27" i="6"/>
  <c r="O233" i="6"/>
  <c r="E126" i="6"/>
  <c r="G166" i="6"/>
  <c r="E65" i="6"/>
  <c r="G107" i="6"/>
  <c r="I118" i="6"/>
  <c r="K202" i="6"/>
  <c r="L3" i="6"/>
  <c r="N100" i="6"/>
  <c r="G68" i="6"/>
  <c r="M159" i="6"/>
  <c r="Q236" i="6"/>
  <c r="E114" i="6"/>
  <c r="H130" i="6"/>
  <c r="J153" i="6"/>
  <c r="J238" i="6"/>
  <c r="E118" i="6"/>
  <c r="F100" i="6"/>
  <c r="P159" i="6"/>
  <c r="M91" i="6"/>
  <c r="N148" i="6"/>
  <c r="E94" i="6"/>
  <c r="M148" i="6"/>
  <c r="O150" i="6"/>
  <c r="H163" i="6"/>
  <c r="O207" i="6"/>
  <c r="I103" i="6"/>
  <c r="N94" i="6"/>
  <c r="E113" i="6"/>
  <c r="O140" i="6"/>
  <c r="N64" i="6"/>
  <c r="G38" i="6"/>
  <c r="M64" i="6"/>
  <c r="N67" i="6"/>
  <c r="G216" i="6"/>
  <c r="I222" i="6"/>
  <c r="P65" i="6"/>
  <c r="H308" i="6"/>
  <c r="P193" i="6"/>
  <c r="I192" i="6"/>
  <c r="G49" i="6"/>
  <c r="H127" i="6"/>
  <c r="O149" i="6"/>
  <c r="F159" i="6"/>
  <c r="H166" i="6"/>
  <c r="N127" i="6"/>
  <c r="P74" i="6"/>
  <c r="J120" i="6"/>
  <c r="N65" i="6"/>
  <c r="P115" i="6"/>
  <c r="M92" i="6"/>
  <c r="H73" i="6"/>
  <c r="H69" i="6"/>
  <c r="N125" i="6"/>
  <c r="I131" i="6"/>
  <c r="K2" i="6"/>
  <c r="P225" i="6"/>
  <c r="O8" i="6"/>
  <c r="M69" i="6"/>
  <c r="Q38" i="6"/>
  <c r="G11" i="6"/>
  <c r="O127" i="6"/>
  <c r="P54" i="6"/>
  <c r="O214" i="6"/>
  <c r="N218" i="6"/>
  <c r="O64" i="6"/>
  <c r="I92" i="6"/>
  <c r="J165" i="6"/>
  <c r="G73" i="6"/>
  <c r="H80" i="6"/>
  <c r="O145" i="6"/>
  <c r="H142" i="6"/>
  <c r="N71" i="6"/>
  <c r="N110" i="6"/>
  <c r="F282" i="6"/>
  <c r="H63" i="6"/>
  <c r="G275" i="6"/>
  <c r="G79" i="6"/>
  <c r="J137" i="6"/>
  <c r="K120" i="6"/>
  <c r="O252" i="6"/>
  <c r="F78" i="6"/>
  <c r="O73" i="6"/>
  <c r="F60" i="6"/>
  <c r="F122" i="6"/>
  <c r="E137" i="6"/>
  <c r="P262" i="6"/>
  <c r="K153" i="6"/>
  <c r="J127" i="6"/>
  <c r="I221" i="6"/>
  <c r="P148" i="6"/>
  <c r="E285" i="6"/>
  <c r="O41" i="6"/>
  <c r="E313" i="6"/>
  <c r="P166" i="6"/>
  <c r="M156" i="6"/>
  <c r="G65" i="6"/>
  <c r="M94" i="6"/>
  <c r="I104" i="6"/>
  <c r="O79" i="6"/>
  <c r="Q111" i="6"/>
  <c r="F229" i="6"/>
  <c r="M2" i="6"/>
  <c r="H193" i="6"/>
  <c r="G62" i="6"/>
  <c r="G151" i="6"/>
  <c r="J115" i="6"/>
  <c r="J93" i="6"/>
  <c r="P220" i="6"/>
  <c r="H39" i="6"/>
  <c r="P66" i="6"/>
  <c r="M45" i="6"/>
  <c r="P164" i="6"/>
  <c r="O74" i="6"/>
  <c r="G161" i="6"/>
  <c r="H151" i="6"/>
  <c r="P35" i="6"/>
  <c r="P123" i="6"/>
  <c r="O124" i="6"/>
  <c r="F110" i="6"/>
  <c r="P156" i="6"/>
  <c r="F41" i="6"/>
  <c r="Q108" i="6"/>
  <c r="H41" i="6"/>
  <c r="K9" i="6"/>
  <c r="N70" i="6"/>
  <c r="H225" i="6"/>
  <c r="G110" i="6"/>
  <c r="G66" i="6"/>
  <c r="N121" i="6"/>
  <c r="N155" i="6"/>
  <c r="H67" i="6"/>
  <c r="E37" i="6"/>
  <c r="E75" i="6"/>
  <c r="G39" i="6"/>
  <c r="P40" i="6"/>
  <c r="I152" i="6"/>
  <c r="K303" i="6"/>
  <c r="E251" i="6"/>
  <c r="M154" i="6"/>
  <c r="J211" i="6"/>
  <c r="M76" i="6"/>
  <c r="F163" i="6"/>
  <c r="F71" i="6"/>
  <c r="N7" i="6"/>
  <c r="G7" i="6"/>
  <c r="N211" i="6"/>
  <c r="H149" i="6"/>
  <c r="P131" i="6"/>
  <c r="F39" i="6"/>
  <c r="E247" i="6"/>
  <c r="O319" i="6"/>
  <c r="M352" i="6"/>
  <c r="I271" i="6"/>
  <c r="K271" i="6" s="1"/>
  <c r="N249" i="6"/>
  <c r="J214" i="6"/>
  <c r="J240" i="6"/>
  <c r="I134" i="6"/>
  <c r="J245" i="6"/>
  <c r="I307" i="6"/>
  <c r="M265" i="6"/>
  <c r="E109" i="6"/>
  <c r="E122" i="6"/>
  <c r="F237" i="6"/>
  <c r="O224" i="6"/>
  <c r="F262" i="6"/>
  <c r="I223" i="6"/>
  <c r="H141" i="6"/>
  <c r="P238" i="6"/>
  <c r="F10" i="6"/>
  <c r="M326" i="6"/>
  <c r="O221" i="6"/>
  <c r="N142" i="6"/>
  <c r="F133" i="6"/>
  <c r="G267" i="6"/>
  <c r="P259" i="6"/>
  <c r="J124" i="6"/>
  <c r="M153" i="6"/>
  <c r="I352" i="6"/>
  <c r="N130" i="6"/>
  <c r="F146" i="6"/>
  <c r="P157" i="6"/>
  <c r="G290" i="6"/>
  <c r="G352" i="6"/>
  <c r="P81" i="6"/>
  <c r="O132" i="6"/>
  <c r="K6" i="6"/>
  <c r="N51" i="6"/>
  <c r="P165" i="6"/>
  <c r="E352" i="6"/>
  <c r="H150" i="6"/>
  <c r="H207" i="6"/>
  <c r="E292" i="6"/>
  <c r="I214" i="6"/>
  <c r="O103" i="6"/>
  <c r="O155" i="6"/>
  <c r="G154" i="6"/>
  <c r="J116" i="6"/>
  <c r="H48" i="6"/>
  <c r="E96" i="6"/>
  <c r="E351" i="6"/>
  <c r="I247" i="6"/>
  <c r="P132" i="6"/>
  <c r="E108" i="6"/>
  <c r="O198" i="6"/>
  <c r="P114" i="6"/>
  <c r="P67" i="6"/>
  <c r="P243" i="6"/>
  <c r="F222" i="6"/>
  <c r="J201" i="6"/>
  <c r="O98" i="6"/>
  <c r="G143" i="6"/>
  <c r="H154" i="6"/>
  <c r="N243" i="6"/>
  <c r="O106" i="6"/>
  <c r="H91" i="6"/>
  <c r="O251" i="6"/>
  <c r="G197" i="6"/>
  <c r="H280" i="6"/>
  <c r="I95" i="6"/>
  <c r="Q287" i="6"/>
  <c r="I165" i="6"/>
  <c r="E234" i="6"/>
  <c r="M270" i="6"/>
  <c r="I206" i="6"/>
  <c r="F92" i="6"/>
  <c r="F118" i="6"/>
  <c r="N335" i="6"/>
  <c r="I263" i="6"/>
  <c r="N136" i="6"/>
  <c r="J220" i="6"/>
  <c r="F268" i="6"/>
  <c r="J285" i="6"/>
  <c r="E197" i="6"/>
  <c r="N239" i="6"/>
  <c r="M165" i="6"/>
  <c r="E50" i="6"/>
  <c r="E5" i="6"/>
  <c r="E249" i="6"/>
  <c r="M26" i="6"/>
  <c r="M131" i="6"/>
  <c r="E223" i="6"/>
  <c r="M157" i="6"/>
  <c r="J117" i="6"/>
  <c r="N307" i="6"/>
  <c r="J235" i="6"/>
  <c r="O261" i="6"/>
  <c r="E123" i="6"/>
  <c r="P311" i="6"/>
  <c r="I215" i="6"/>
  <c r="O209" i="6"/>
  <c r="I137" i="6"/>
  <c r="E214" i="6"/>
  <c r="P150" i="6"/>
  <c r="H12" i="6"/>
  <c r="G129" i="6"/>
  <c r="N57" i="6"/>
  <c r="P39" i="6"/>
  <c r="E104" i="6"/>
  <c r="H58" i="6"/>
  <c r="G10" i="6"/>
  <c r="G130" i="6"/>
  <c r="F242" i="6"/>
  <c r="H52" i="6"/>
  <c r="P100" i="6"/>
  <c r="P112" i="6"/>
  <c r="F56" i="6"/>
  <c r="M133" i="6"/>
  <c r="M113" i="6"/>
  <c r="P215" i="6"/>
  <c r="J195" i="6"/>
  <c r="H152" i="6"/>
  <c r="N199" i="6"/>
  <c r="I124" i="6"/>
  <c r="I133" i="6"/>
  <c r="L4" i="6"/>
  <c r="Q93" i="6"/>
  <c r="N113" i="6"/>
  <c r="O28" i="6"/>
  <c r="P47" i="6"/>
  <c r="F124" i="6"/>
  <c r="P50" i="6"/>
  <c r="N119" i="6"/>
  <c r="I149" i="6"/>
  <c r="E26" i="6"/>
  <c r="I136" i="6"/>
  <c r="O118" i="6"/>
  <c r="P60" i="6"/>
  <c r="E61" i="6"/>
  <c r="G59" i="6"/>
  <c r="O141" i="6"/>
  <c r="O47" i="6"/>
  <c r="O65" i="6"/>
  <c r="H242" i="6"/>
  <c r="M122" i="6"/>
  <c r="G253" i="6"/>
  <c r="O35" i="6"/>
  <c r="H112" i="6"/>
  <c r="J272" i="6"/>
  <c r="E68" i="6"/>
  <c r="E59" i="6"/>
  <c r="F98" i="6"/>
  <c r="M79" i="6"/>
  <c r="J252" i="6"/>
  <c r="K160" i="6"/>
  <c r="N214" i="6"/>
  <c r="I243" i="6"/>
  <c r="N53" i="6"/>
  <c r="H109" i="6"/>
  <c r="N45" i="6"/>
  <c r="M54" i="6"/>
  <c r="M53" i="6"/>
  <c r="P141" i="6"/>
  <c r="E41" i="6"/>
  <c r="M71" i="6"/>
  <c r="H2" i="6"/>
  <c r="F243" i="6"/>
  <c r="I207" i="6"/>
  <c r="I144" i="6"/>
  <c r="M266" i="6"/>
  <c r="N195" i="6"/>
  <c r="H120" i="6"/>
  <c r="E277" i="6"/>
  <c r="P161" i="6"/>
  <c r="P147" i="6"/>
  <c r="P68" i="6"/>
  <c r="E265" i="6"/>
  <c r="P223" i="6"/>
  <c r="O107" i="6"/>
  <c r="J264" i="6"/>
  <c r="G199" i="6"/>
  <c r="E210" i="6"/>
  <c r="Q289" i="6"/>
  <c r="N247" i="6"/>
  <c r="E70" i="6"/>
  <c r="Q103" i="6"/>
  <c r="P64" i="6"/>
  <c r="F291" i="6"/>
  <c r="H79" i="6"/>
  <c r="N253" i="6"/>
  <c r="L2" i="6"/>
  <c r="P27" i="6"/>
  <c r="O112" i="6"/>
  <c r="P94" i="6"/>
  <c r="I119" i="6"/>
  <c r="J139" i="6"/>
  <c r="O26" i="6"/>
  <c r="L12" i="6"/>
  <c r="N41" i="6"/>
  <c r="E235" i="6"/>
  <c r="I157" i="6"/>
  <c r="O105" i="6"/>
  <c r="N133" i="6"/>
  <c r="O58" i="6"/>
  <c r="N61" i="6"/>
  <c r="K131" i="6"/>
  <c r="I164" i="6"/>
  <c r="E130" i="6"/>
  <c r="G76" i="6"/>
  <c r="J118" i="6"/>
  <c r="O134" i="6"/>
  <c r="G55" i="6"/>
  <c r="G121" i="6"/>
  <c r="H192" i="6"/>
  <c r="G75" i="6"/>
  <c r="E105" i="6"/>
  <c r="O55" i="6"/>
  <c r="E226" i="6"/>
  <c r="P219" i="6"/>
  <c r="Q60" i="6"/>
  <c r="I110" i="6"/>
  <c r="P162" i="6"/>
  <c r="E152" i="6"/>
  <c r="P278" i="6"/>
  <c r="M316" i="6"/>
  <c r="E159" i="6"/>
  <c r="P106" i="6"/>
  <c r="F218" i="6"/>
  <c r="N156" i="6"/>
  <c r="G165" i="6"/>
  <c r="N4" i="6"/>
  <c r="O229" i="6"/>
  <c r="J316" i="6"/>
  <c r="I242" i="6"/>
  <c r="K242" i="6" s="1"/>
  <c r="E240" i="6"/>
  <c r="E312" i="6"/>
  <c r="J327" i="6"/>
  <c r="I141" i="6"/>
  <c r="K141" i="6" s="1"/>
  <c r="I116" i="6"/>
  <c r="M272" i="6"/>
  <c r="P307" i="6"/>
  <c r="F203" i="6"/>
  <c r="F95" i="6"/>
  <c r="H94" i="6"/>
  <c r="E244" i="6"/>
  <c r="J234" i="6"/>
  <c r="O217" i="6"/>
  <c r="Q217" i="6" s="1"/>
  <c r="J164" i="6"/>
  <c r="K102" i="6"/>
  <c r="G224" i="6"/>
  <c r="O246" i="6"/>
  <c r="H125" i="6"/>
  <c r="E201" i="6"/>
  <c r="N255" i="6"/>
  <c r="E52" i="6"/>
  <c r="G225" i="6"/>
  <c r="O264" i="6"/>
  <c r="H222" i="6"/>
  <c r="P206" i="6"/>
  <c r="G208" i="6"/>
  <c r="E212" i="6"/>
  <c r="M280" i="6"/>
  <c r="M63" i="6"/>
  <c r="I217" i="6"/>
  <c r="F75" i="6"/>
  <c r="J95" i="6"/>
  <c r="N235" i="6"/>
  <c r="E56" i="6"/>
  <c r="M62" i="6"/>
  <c r="H230" i="6"/>
  <c r="H255" i="6"/>
  <c r="M81" i="6"/>
  <c r="G101" i="6"/>
  <c r="P289" i="6"/>
  <c r="E216" i="6"/>
  <c r="N289" i="6"/>
  <c r="J349" i="6"/>
  <c r="N192" i="6"/>
  <c r="N208" i="6"/>
  <c r="K251" i="6"/>
  <c r="O291" i="6"/>
  <c r="M139" i="6"/>
  <c r="O152" i="6"/>
  <c r="G144" i="6"/>
  <c r="P249" i="6"/>
  <c r="G117" i="6"/>
  <c r="M212" i="6"/>
  <c r="J160" i="6"/>
  <c r="P91" i="6"/>
  <c r="F46" i="6"/>
  <c r="N105" i="6"/>
  <c r="J109" i="6"/>
  <c r="M146" i="6"/>
  <c r="F70" i="6"/>
  <c r="O34" i="6"/>
  <c r="H214" i="6"/>
  <c r="N221" i="6"/>
  <c r="M151" i="6"/>
  <c r="M40" i="6"/>
  <c r="M137" i="6"/>
  <c r="M290" i="6"/>
  <c r="O232" i="6"/>
  <c r="Q232" i="6" s="1"/>
  <c r="I283" i="6"/>
  <c r="M101" i="6"/>
  <c r="F97" i="6"/>
  <c r="E154" i="6"/>
  <c r="G158" i="6"/>
  <c r="O45" i="6"/>
  <c r="Q45" i="6" s="1"/>
  <c r="G304" i="6"/>
  <c r="G140" i="6"/>
  <c r="F67" i="6"/>
  <c r="J143" i="6"/>
  <c r="G3" i="6"/>
  <c r="H103" i="6"/>
  <c r="G40" i="6"/>
  <c r="M105" i="6"/>
  <c r="F215" i="6"/>
  <c r="E62" i="6"/>
  <c r="H115" i="6"/>
  <c r="J148" i="6"/>
  <c r="K352" i="6"/>
  <c r="O165" i="6"/>
  <c r="P108" i="6"/>
  <c r="H274" i="6"/>
  <c r="N251" i="6"/>
  <c r="E93" i="6"/>
  <c r="I129" i="6"/>
  <c r="F105" i="6"/>
  <c r="G150" i="6"/>
  <c r="H159" i="6"/>
  <c r="P146" i="6"/>
  <c r="I3" i="6"/>
  <c r="K5" i="6"/>
  <c r="P69" i="6"/>
  <c r="K205" i="6"/>
  <c r="M217" i="6"/>
  <c r="N60" i="6"/>
  <c r="O49" i="6"/>
  <c r="O110" i="6"/>
  <c r="N56" i="6"/>
  <c r="I234" i="6"/>
  <c r="M115" i="6"/>
  <c r="G118" i="6"/>
  <c r="F165" i="6"/>
  <c r="G104" i="6"/>
  <c r="J162" i="6"/>
  <c r="M42" i="6"/>
  <c r="F223" i="6"/>
  <c r="N200" i="6"/>
  <c r="E204" i="6"/>
  <c r="H101" i="6"/>
  <c r="P273" i="6"/>
  <c r="P45" i="6"/>
  <c r="F135" i="6"/>
  <c r="O121" i="6"/>
  <c r="P41" i="6"/>
  <c r="P135" i="6"/>
  <c r="J92" i="6"/>
  <c r="H76" i="6"/>
  <c r="E64" i="6"/>
  <c r="M46" i="6"/>
  <c r="G53" i="6"/>
  <c r="N145" i="6"/>
  <c r="P93" i="6"/>
  <c r="H27" i="6"/>
  <c r="H156" i="6"/>
  <c r="N11" i="6"/>
  <c r="M59" i="6"/>
  <c r="G210" i="6"/>
  <c r="M47" i="6"/>
  <c r="O71" i="6"/>
  <c r="P98" i="6"/>
  <c r="I199" i="6"/>
  <c r="Q271" i="6"/>
  <c r="N52" i="6"/>
  <c r="F119" i="6"/>
  <c r="G12" i="6"/>
  <c r="M129" i="6"/>
  <c r="G112" i="6"/>
  <c r="P130" i="6"/>
  <c r="H66" i="6"/>
  <c r="M147" i="6"/>
  <c r="N44" i="6"/>
  <c r="N140" i="6"/>
  <c r="G127" i="6"/>
  <c r="F37" i="6"/>
  <c r="N27" i="6"/>
  <c r="I126" i="6"/>
  <c r="M112" i="6"/>
  <c r="N63" i="6"/>
  <c r="Q81" i="6"/>
  <c r="Q121" i="6"/>
  <c r="I7" i="6"/>
  <c r="K119" i="6"/>
  <c r="Q334" i="6"/>
  <c r="I350" i="6"/>
  <c r="I267" i="6"/>
  <c r="K267" i="6" s="1"/>
  <c r="O154" i="6"/>
  <c r="O48" i="6"/>
  <c r="H283" i="6"/>
  <c r="H51" i="6"/>
  <c r="G221" i="6"/>
  <c r="I105" i="6"/>
  <c r="K105" i="6" s="1"/>
  <c r="H203" i="6"/>
  <c r="F153" i="6"/>
  <c r="P352" i="6"/>
  <c r="M166" i="6"/>
  <c r="O162" i="6"/>
  <c r="H270" i="6"/>
  <c r="I143" i="6"/>
  <c r="O220" i="6"/>
  <c r="K294" i="6"/>
  <c r="Q256" i="6"/>
  <c r="N210" i="6"/>
  <c r="G44" i="6"/>
  <c r="N161" i="6"/>
  <c r="G36" i="6"/>
  <c r="M225" i="6"/>
  <c r="H93" i="6"/>
  <c r="E51" i="6"/>
  <c r="J98" i="6"/>
  <c r="F197" i="6"/>
  <c r="O244" i="6"/>
  <c r="F216" i="6"/>
  <c r="N232" i="6"/>
  <c r="M134" i="6"/>
  <c r="I112" i="6"/>
  <c r="G113" i="6"/>
  <c r="M248" i="6"/>
  <c r="E60" i="6"/>
  <c r="H143" i="6"/>
  <c r="M34" i="6"/>
  <c r="F225" i="6"/>
  <c r="F240" i="6"/>
  <c r="F231" i="6"/>
  <c r="P113" i="6"/>
  <c r="O222" i="6"/>
  <c r="F36" i="6"/>
  <c r="P57" i="6"/>
  <c r="I106" i="6"/>
  <c r="H26" i="6"/>
  <c r="E36" i="6"/>
  <c r="I162" i="6"/>
  <c r="H136" i="6"/>
  <c r="O56" i="6"/>
  <c r="E162" i="6"/>
  <c r="P144" i="6"/>
  <c r="M58" i="6"/>
  <c r="M144" i="6"/>
  <c r="F80" i="6"/>
  <c r="J193" i="6"/>
  <c r="N3" i="6"/>
  <c r="G37" i="6"/>
  <c r="E151" i="6"/>
  <c r="G223" i="6"/>
  <c r="J147" i="6"/>
  <c r="O59" i="6"/>
  <c r="P46" i="6"/>
  <c r="F93" i="6"/>
  <c r="I113" i="6"/>
  <c r="N35" i="6"/>
  <c r="G8" i="6"/>
  <c r="K313" i="6"/>
  <c r="J278" i="6"/>
  <c r="F246" i="6"/>
  <c r="M244" i="6"/>
  <c r="E135" i="6"/>
  <c r="P127" i="6"/>
  <c r="G162" i="6"/>
  <c r="G80" i="6"/>
  <c r="P36" i="6"/>
  <c r="G160" i="6"/>
  <c r="H104" i="6"/>
  <c r="N106" i="6"/>
  <c r="G317" i="6"/>
  <c r="N118" i="6"/>
  <c r="L8" i="6"/>
  <c r="E63" i="6"/>
  <c r="M38" i="6"/>
  <c r="P72" i="6"/>
  <c r="Q328" i="6"/>
  <c r="F91" i="6"/>
  <c r="E100" i="6"/>
  <c r="E150" i="6"/>
  <c r="N104" i="6"/>
  <c r="K81" i="6"/>
  <c r="G5" i="6"/>
  <c r="O54" i="6"/>
  <c r="P142" i="6"/>
  <c r="E69" i="6"/>
  <c r="P76" i="6"/>
  <c r="Q79" i="6"/>
  <c r="E10" i="6"/>
  <c r="O109" i="6"/>
  <c r="P199" i="6"/>
  <c r="G4" i="6"/>
  <c r="I115" i="6"/>
  <c r="E101" i="6"/>
  <c r="G105" i="6"/>
  <c r="E45" i="6"/>
  <c r="E121" i="6"/>
  <c r="I209" i="6"/>
  <c r="H55" i="6"/>
  <c r="G194" i="6"/>
  <c r="E79" i="6"/>
  <c r="H28" i="6"/>
  <c r="N227" i="6"/>
  <c r="P53" i="6"/>
  <c r="J113" i="6"/>
  <c r="O27" i="6"/>
  <c r="P275" i="6"/>
  <c r="Q114" i="6"/>
  <c r="Q115" i="6"/>
  <c r="K137" i="6"/>
  <c r="Q285" i="6"/>
  <c r="K115" i="6"/>
  <c r="K92" i="6"/>
  <c r="K163" i="6"/>
  <c r="I293" i="6"/>
  <c r="K293" i="6" s="1"/>
  <c r="M258" i="6"/>
  <c r="G205" i="6"/>
  <c r="J152" i="6"/>
  <c r="M192" i="6"/>
  <c r="N197" i="6"/>
  <c r="I194" i="6"/>
  <c r="N123" i="6"/>
  <c r="K219" i="6"/>
  <c r="O277" i="6"/>
  <c r="P133" i="6"/>
  <c r="M160" i="6"/>
  <c r="P104" i="6"/>
  <c r="M68" i="6"/>
  <c r="F213" i="6"/>
  <c r="H105" i="6"/>
  <c r="E149" i="6"/>
  <c r="F69" i="6"/>
  <c r="P160" i="6"/>
  <c r="I142" i="6"/>
  <c r="H133" i="6"/>
  <c r="G6" i="6"/>
  <c r="O280" i="6"/>
  <c r="Q280" i="6" s="1"/>
  <c r="J334" i="6"/>
  <c r="E228" i="6"/>
  <c r="K290" i="6"/>
  <c r="H236" i="6"/>
  <c r="G120" i="6"/>
  <c r="I210" i="6"/>
  <c r="N131" i="6"/>
  <c r="G119" i="6"/>
  <c r="G41" i="6"/>
  <c r="F40" i="6"/>
  <c r="O195" i="6"/>
  <c r="G131" i="6"/>
  <c r="K258" i="6"/>
  <c r="F114" i="6"/>
  <c r="E80" i="6"/>
  <c r="I277" i="6"/>
  <c r="P126" i="6"/>
  <c r="M236" i="6"/>
  <c r="P97" i="6"/>
  <c r="I166" i="6"/>
  <c r="M257" i="6"/>
  <c r="Q270" i="6"/>
  <c r="G146" i="6"/>
  <c r="J134" i="6"/>
  <c r="F154" i="6"/>
  <c r="M273" i="6"/>
  <c r="G164" i="6"/>
  <c r="O70" i="6"/>
  <c r="O136" i="6"/>
  <c r="I135" i="6"/>
  <c r="J131" i="6"/>
  <c r="J119" i="6"/>
  <c r="H34" i="6"/>
  <c r="O91" i="6"/>
  <c r="E307" i="6"/>
  <c r="N26" i="6"/>
  <c r="F117" i="6"/>
  <c r="E92" i="6"/>
  <c r="P119" i="6"/>
  <c r="M37" i="6"/>
  <c r="N132" i="6"/>
  <c r="M141" i="6"/>
  <c r="N212" i="6"/>
  <c r="P153" i="6"/>
  <c r="O272" i="6"/>
  <c r="Q144" i="6"/>
  <c r="N66" i="6"/>
  <c r="P155" i="6"/>
  <c r="O36" i="6"/>
  <c r="I150" i="6"/>
  <c r="M163" i="6"/>
  <c r="H118" i="6"/>
  <c r="N146" i="6"/>
  <c r="F244" i="6"/>
  <c r="E153" i="6"/>
  <c r="N259" i="6"/>
  <c r="K41" i="6"/>
  <c r="F54" i="6"/>
  <c r="K322" i="6"/>
  <c r="O53" i="6"/>
  <c r="H153" i="6"/>
  <c r="G34" i="6"/>
  <c r="H4" i="6"/>
  <c r="J105" i="6"/>
  <c r="E131" i="6"/>
  <c r="P99" i="6"/>
  <c r="G106" i="6"/>
  <c r="O126" i="6"/>
  <c r="N76" i="6"/>
  <c r="M96" i="6"/>
  <c r="F130" i="6"/>
  <c r="I158" i="6"/>
  <c r="K158" i="6" s="1"/>
  <c r="N54" i="6"/>
  <c r="Q58" i="6"/>
  <c r="N166" i="6"/>
  <c r="M10" i="6"/>
  <c r="F208" i="6"/>
  <c r="O213" i="6"/>
  <c r="O113" i="6"/>
  <c r="H60" i="6"/>
  <c r="N39" i="6"/>
  <c r="I159" i="6"/>
  <c r="F106" i="6"/>
  <c r="E95" i="6"/>
  <c r="M6" i="6"/>
  <c r="O6" i="6" s="1"/>
  <c r="G63" i="6"/>
  <c r="F61" i="6"/>
  <c r="K214" i="6"/>
  <c r="K12" i="6"/>
  <c r="J126" i="6"/>
  <c r="N114" i="6"/>
  <c r="K4" i="6"/>
  <c r="M114" i="6"/>
  <c r="F65" i="6"/>
  <c r="O12" i="6"/>
  <c r="J112" i="6"/>
  <c r="Q112" i="6"/>
  <c r="K236" i="6"/>
  <c r="Q319" i="6"/>
  <c r="K203" i="6"/>
  <c r="K142" i="6"/>
  <c r="Q218" i="6"/>
  <c r="Q221" i="6"/>
  <c r="Q225" i="6"/>
  <c r="Q222" i="6"/>
  <c r="O78" i="6"/>
  <c r="K311" i="6"/>
  <c r="E390" i="6"/>
  <c r="G219" i="6"/>
  <c r="H229" i="6"/>
  <c r="F59" i="6"/>
  <c r="F113" i="6"/>
  <c r="I101" i="6"/>
  <c r="H287" i="6"/>
  <c r="I108" i="6"/>
  <c r="P214" i="6"/>
  <c r="O61" i="6"/>
  <c r="I161" i="6"/>
  <c r="P34" i="6"/>
  <c r="E208" i="6"/>
  <c r="N8" i="6"/>
  <c r="H44" i="6"/>
  <c r="N135" i="6"/>
  <c r="F26" i="6"/>
  <c r="O128" i="6"/>
  <c r="M125" i="6"/>
  <c r="H35" i="6"/>
  <c r="K134" i="6"/>
  <c r="F74" i="6"/>
  <c r="H123" i="6"/>
  <c r="H5" i="6"/>
  <c r="F220" i="6"/>
  <c r="M222" i="6"/>
  <c r="H9" i="6"/>
  <c r="M324" i="6"/>
  <c r="Q220" i="6"/>
  <c r="K243" i="6"/>
  <c r="K257" i="6"/>
  <c r="Q74" i="6"/>
  <c r="H382" i="6"/>
  <c r="Q315" i="6"/>
  <c r="Q323" i="6"/>
  <c r="Q252" i="6"/>
  <c r="K347" i="6"/>
  <c r="G115" i="6"/>
  <c r="I107" i="6"/>
  <c r="Q66" i="6"/>
  <c r="O62" i="6"/>
  <c r="J233" i="6"/>
  <c r="M117" i="6"/>
  <c r="K132" i="6"/>
  <c r="E116" i="6"/>
  <c r="P38" i="6"/>
  <c r="H71" i="6"/>
  <c r="N77" i="6"/>
  <c r="F49" i="6"/>
  <c r="M4" i="6"/>
  <c r="I8" i="6"/>
  <c r="K110" i="6"/>
  <c r="Q322" i="6"/>
  <c r="K324" i="6"/>
  <c r="Q164" i="6"/>
  <c r="Q155" i="6"/>
  <c r="G100" i="6"/>
  <c r="P116" i="6"/>
  <c r="O119" i="6"/>
  <c r="N154" i="6"/>
  <c r="G142" i="6"/>
  <c r="H226" i="6"/>
  <c r="N2" i="6"/>
  <c r="O75" i="6"/>
  <c r="O122" i="6"/>
  <c r="I253" i="6"/>
  <c r="F219" i="6"/>
  <c r="M109" i="6"/>
  <c r="L5" i="6"/>
  <c r="E107" i="6"/>
  <c r="O203" i="6"/>
  <c r="O96" i="6"/>
  <c r="N286" i="6"/>
  <c r="N108" i="6"/>
  <c r="Q53" i="6"/>
  <c r="O147" i="6"/>
  <c r="O228" i="6"/>
  <c r="I130" i="6"/>
  <c r="O80" i="6"/>
  <c r="N34" i="6"/>
  <c r="N47" i="6"/>
  <c r="K69" i="6"/>
  <c r="Q47" i="6"/>
  <c r="Q295" i="6"/>
  <c r="K98" i="6"/>
  <c r="Q131" i="6"/>
  <c r="Q71" i="6"/>
  <c r="Q288" i="6"/>
  <c r="Q306" i="6"/>
  <c r="Q350" i="6"/>
  <c r="Q65" i="6"/>
  <c r="P248" i="6"/>
  <c r="P229" i="6"/>
  <c r="E106" i="6"/>
  <c r="F141" i="6"/>
  <c r="M239" i="6"/>
  <c r="M70" i="6"/>
  <c r="N252" i="6"/>
  <c r="M228" i="6"/>
  <c r="J106" i="6"/>
  <c r="G283" i="6"/>
  <c r="P149" i="6"/>
  <c r="O39" i="6"/>
  <c r="O139" i="6"/>
  <c r="G2" i="6"/>
  <c r="N158" i="6"/>
  <c r="J151" i="6"/>
  <c r="H10" i="6"/>
  <c r="G26" i="6"/>
  <c r="N81" i="6"/>
  <c r="G206" i="6"/>
  <c r="G196" i="6"/>
  <c r="O57" i="6"/>
  <c r="M73" i="6"/>
  <c r="M9" i="6"/>
  <c r="E120" i="6"/>
  <c r="M293" i="6"/>
  <c r="E78" i="6"/>
  <c r="P284" i="6"/>
  <c r="F120" i="6"/>
  <c r="G51" i="6"/>
  <c r="E34" i="6"/>
  <c r="M39" i="6"/>
  <c r="N122" i="6"/>
  <c r="Q156" i="6"/>
  <c r="Q94" i="6"/>
  <c r="Q331" i="6"/>
  <c r="K319" i="6"/>
  <c r="Q118" i="6"/>
  <c r="K157" i="6"/>
  <c r="J208" i="6"/>
  <c r="M250" i="6"/>
  <c r="G278" i="6"/>
  <c r="P163" i="6"/>
  <c r="P283" i="6"/>
  <c r="F55" i="6"/>
  <c r="H62" i="6"/>
  <c r="K40" i="6"/>
  <c r="K66" i="6"/>
  <c r="M95" i="6"/>
  <c r="P73" i="6"/>
  <c r="O117" i="6"/>
  <c r="E218" i="6"/>
  <c r="N109" i="6"/>
  <c r="K155" i="6"/>
  <c r="G138" i="6"/>
  <c r="H56" i="6"/>
  <c r="I97" i="6"/>
  <c r="K97" i="6" s="1"/>
  <c r="P124" i="6"/>
  <c r="M65" i="6"/>
  <c r="Q229" i="6"/>
  <c r="Q201" i="6"/>
  <c r="K254" i="6"/>
  <c r="Q55" i="6"/>
  <c r="K266" i="6"/>
  <c r="Q347" i="6"/>
  <c r="K320" i="6"/>
  <c r="K93" i="6"/>
  <c r="M120" i="6"/>
  <c r="N49" i="6"/>
  <c r="G35" i="6"/>
  <c r="I197" i="6"/>
  <c r="J97" i="6"/>
  <c r="G61" i="6"/>
  <c r="K237" i="6"/>
  <c r="F28" i="6"/>
  <c r="K235" i="6"/>
  <c r="Q209" i="6"/>
  <c r="K162" i="6"/>
  <c r="O10" i="6"/>
  <c r="K198" i="6"/>
  <c r="G124" i="6"/>
  <c r="M161" i="6"/>
  <c r="J267" i="6"/>
  <c r="H47" i="6"/>
  <c r="E47" i="6"/>
  <c r="H6" i="6"/>
  <c r="E133" i="6"/>
  <c r="H98" i="6"/>
  <c r="M124" i="6"/>
  <c r="K11" i="6"/>
  <c r="Q257" i="6"/>
  <c r="E110" i="6"/>
  <c r="Q100" i="6"/>
  <c r="K210" i="6"/>
  <c r="K53" i="6"/>
  <c r="K217" i="6"/>
  <c r="Q335" i="6"/>
  <c r="K161" i="6"/>
  <c r="K244" i="6"/>
  <c r="K286" i="6"/>
  <c r="Q262" i="6"/>
  <c r="K129" i="6"/>
  <c r="H391" i="6"/>
  <c r="K336" i="6"/>
  <c r="N149" i="6"/>
  <c r="E27" i="6"/>
  <c r="I279" i="6"/>
  <c r="H248" i="6"/>
  <c r="K3" i="6"/>
  <c r="O44" i="6"/>
  <c r="Q150" i="6"/>
  <c r="Q231" i="6"/>
  <c r="Q277" i="6"/>
  <c r="H373" i="6"/>
  <c r="Q210" i="6"/>
  <c r="K103" i="6"/>
  <c r="K283" i="6"/>
  <c r="Q251" i="6"/>
  <c r="L7" i="6"/>
  <c r="Q152" i="6"/>
  <c r="K99" i="6"/>
  <c r="K136" i="6"/>
  <c r="I4" i="6"/>
  <c r="K325" i="6"/>
  <c r="F129" i="6"/>
  <c r="O166" i="6"/>
  <c r="Q166" i="6" s="1"/>
  <c r="J323" i="6"/>
  <c r="H140" i="6"/>
  <c r="H119" i="6"/>
  <c r="N143" i="6"/>
  <c r="N36" i="6"/>
  <c r="N306" i="6"/>
  <c r="I109" i="6"/>
  <c r="K109" i="6" s="1"/>
  <c r="Q52" i="6"/>
  <c r="H124" i="6"/>
  <c r="M136" i="6"/>
  <c r="E112" i="6"/>
  <c r="K26" i="6"/>
  <c r="G91" i="6"/>
  <c r="O77" i="6"/>
  <c r="F274" i="6"/>
  <c r="O69" i="6"/>
  <c r="Q69" i="6" s="1"/>
  <c r="Q234" i="6"/>
  <c r="Q311" i="6"/>
  <c r="I5" i="6"/>
  <c r="M48" i="6"/>
  <c r="F126" i="6"/>
  <c r="G28" i="6"/>
  <c r="N46" i="6"/>
  <c r="H134" i="6"/>
  <c r="M108" i="6"/>
  <c r="K80" i="6"/>
  <c r="G54" i="6"/>
  <c r="Q351" i="6"/>
  <c r="Q230" i="6"/>
  <c r="K328" i="6"/>
  <c r="N327" i="6"/>
  <c r="E28" i="6"/>
  <c r="E53" i="6"/>
  <c r="M51" i="6"/>
  <c r="Q127" i="6"/>
  <c r="F209" i="6"/>
  <c r="H293" i="6"/>
  <c r="M104" i="6"/>
  <c r="O116" i="6"/>
  <c r="N75" i="6"/>
  <c r="I148" i="6"/>
  <c r="K36" i="6"/>
  <c r="K44" i="6"/>
  <c r="Q113" i="6"/>
  <c r="Q151" i="6"/>
  <c r="K106" i="6"/>
  <c r="K49" i="6"/>
  <c r="Q224" i="6"/>
  <c r="Q78" i="6"/>
  <c r="M132" i="6"/>
  <c r="M27" i="6"/>
  <c r="E58" i="6"/>
  <c r="K116" i="6"/>
  <c r="H8" i="6"/>
  <c r="F38" i="6"/>
  <c r="Q238" i="6"/>
  <c r="Q292" i="6"/>
  <c r="K262" i="6"/>
  <c r="Q237" i="6"/>
  <c r="Q101" i="6"/>
  <c r="K317" i="6"/>
  <c r="K149" i="6"/>
  <c r="H215" i="6"/>
  <c r="K309" i="6"/>
  <c r="G260" i="6"/>
  <c r="O99" i="6"/>
  <c r="Q99" i="6" s="1"/>
  <c r="O92" i="6"/>
  <c r="H108" i="6"/>
  <c r="O242" i="6"/>
  <c r="I151" i="6"/>
  <c r="J205" i="6"/>
  <c r="H111" i="6"/>
  <c r="F63" i="6"/>
  <c r="M49" i="6"/>
  <c r="I122" i="6"/>
  <c r="P158" i="6"/>
  <c r="G56" i="6"/>
  <c r="P59" i="6"/>
  <c r="H116" i="6"/>
  <c r="I269" i="6"/>
  <c r="K269" i="6" s="1"/>
  <c r="J232" i="6"/>
  <c r="O63" i="6"/>
  <c r="F138" i="6"/>
  <c r="M74" i="6"/>
  <c r="G77" i="6"/>
  <c r="K164" i="6"/>
  <c r="Q276" i="6"/>
  <c r="E54" i="6"/>
  <c r="K67" i="6"/>
  <c r="H196" i="6"/>
  <c r="J159" i="6"/>
  <c r="M77" i="6"/>
  <c r="Q146" i="6"/>
  <c r="O9" i="6"/>
  <c r="K327" i="6"/>
  <c r="K76" i="6"/>
  <c r="Q226" i="6"/>
  <c r="M305" i="6"/>
  <c r="G277" i="6"/>
  <c r="N281" i="6"/>
  <c r="F96" i="6"/>
  <c r="P62" i="6"/>
  <c r="N50" i="6"/>
  <c r="I128" i="6"/>
  <c r="F192" i="6"/>
  <c r="E136" i="6"/>
  <c r="I323" i="6"/>
  <c r="K323" i="6" s="1"/>
  <c r="F162" i="6"/>
  <c r="M7" i="6"/>
  <c r="H231" i="6"/>
  <c r="E35" i="6"/>
  <c r="I208" i="6"/>
  <c r="N138" i="6"/>
  <c r="H57" i="6"/>
  <c r="O72" i="6"/>
  <c r="Q130" i="6"/>
  <c r="E160" i="6"/>
  <c r="M50" i="6"/>
  <c r="K305" i="6"/>
  <c r="K239" i="6"/>
  <c r="K222" i="6"/>
  <c r="Q102" i="6"/>
  <c r="K104" i="6"/>
  <c r="K331" i="6"/>
  <c r="K234" i="6"/>
  <c r="K166" i="6"/>
  <c r="K221" i="6"/>
  <c r="H285" i="6"/>
  <c r="N28" i="6"/>
  <c r="G58" i="6"/>
  <c r="F68" i="6"/>
  <c r="Q120" i="6"/>
  <c r="K245" i="6"/>
  <c r="F53" i="6"/>
  <c r="G263" i="6"/>
  <c r="Q110" i="6"/>
  <c r="Q70" i="6"/>
  <c r="Q162" i="6"/>
  <c r="Q216" i="6"/>
  <c r="K101" i="6"/>
  <c r="H260" i="6"/>
  <c r="E273" i="6"/>
  <c r="M36" i="6"/>
  <c r="K114" i="6"/>
  <c r="E146" i="6"/>
  <c r="F103" i="6"/>
  <c r="G47" i="6"/>
  <c r="G155" i="6"/>
  <c r="G64" i="6"/>
  <c r="O46" i="6"/>
  <c r="Q46" i="6" s="1"/>
  <c r="K135" i="6"/>
  <c r="Q109" i="6"/>
  <c r="P208" i="6"/>
  <c r="H266" i="6"/>
  <c r="P26" i="6"/>
  <c r="G71" i="6"/>
  <c r="N38" i="6"/>
  <c r="H92" i="6"/>
  <c r="O2" i="6"/>
  <c r="M60" i="6"/>
  <c r="K128" i="6"/>
  <c r="Q59" i="6"/>
  <c r="Q327" i="6"/>
  <c r="I10" i="6"/>
  <c r="K248" i="6"/>
  <c r="K280" i="6"/>
  <c r="Q54" i="6"/>
  <c r="Q63" i="6"/>
  <c r="Q36" i="6"/>
  <c r="Q39" i="6"/>
  <c r="Q307" i="6"/>
  <c r="K259" i="6"/>
  <c r="K228" i="6"/>
  <c r="Q314" i="6"/>
  <c r="Q247" i="6"/>
  <c r="Q235" i="6"/>
  <c r="Q207" i="6"/>
  <c r="K123" i="6"/>
  <c r="Q141" i="6"/>
  <c r="Q265" i="6"/>
  <c r="Q194" i="6"/>
  <c r="K231" i="6"/>
  <c r="Q27" i="6"/>
  <c r="Q278" i="6"/>
  <c r="K59" i="6"/>
  <c r="K308" i="6"/>
  <c r="Q138" i="6"/>
  <c r="Q310" i="6"/>
  <c r="M215" i="6"/>
  <c r="P204" i="6"/>
  <c r="H50" i="6"/>
  <c r="F62" i="6"/>
  <c r="F109" i="6"/>
  <c r="E128" i="6"/>
  <c r="G92" i="6"/>
  <c r="O137" i="6"/>
  <c r="J157" i="6"/>
  <c r="O332" i="6"/>
  <c r="Q266" i="6"/>
  <c r="M5" i="6"/>
  <c r="F151" i="6"/>
  <c r="K265" i="6"/>
  <c r="Q126" i="6"/>
  <c r="K264" i="6"/>
  <c r="Q35" i="6"/>
  <c r="Q255" i="6"/>
  <c r="K113" i="6"/>
  <c r="K349" i="6"/>
  <c r="N225" i="6"/>
  <c r="P271" i="6"/>
  <c r="F211" i="6"/>
  <c r="M194" i="6"/>
  <c r="M219" i="6"/>
  <c r="F125" i="6"/>
  <c r="G52" i="6"/>
  <c r="M196" i="6"/>
  <c r="P71" i="6"/>
  <c r="H205" i="6"/>
  <c r="N74" i="6"/>
  <c r="O346" i="6"/>
  <c r="Q346" i="6" s="1"/>
  <c r="L11" i="6"/>
  <c r="I12" i="6"/>
  <c r="Q160" i="6"/>
  <c r="K216" i="6"/>
  <c r="Q98" i="6"/>
  <c r="G135" i="6"/>
  <c r="J96" i="6"/>
  <c r="O135" i="6"/>
  <c r="Q135" i="6" s="1"/>
  <c r="G81" i="6"/>
  <c r="I154" i="6"/>
  <c r="E155" i="6"/>
  <c r="H11" i="6"/>
  <c r="H65" i="6"/>
  <c r="K289" i="6"/>
  <c r="K64" i="6"/>
  <c r="E232" i="6"/>
  <c r="E81" i="6"/>
  <c r="O50" i="6"/>
  <c r="E115" i="6"/>
  <c r="Q305" i="6"/>
  <c r="E231" i="6"/>
  <c r="E38" i="6"/>
  <c r="E71" i="6"/>
  <c r="N129" i="6"/>
  <c r="Q198" i="6"/>
  <c r="F45" i="6"/>
  <c r="N111" i="6"/>
  <c r="K60" i="6"/>
  <c r="Q134" i="6"/>
  <c r="K46" i="6"/>
  <c r="K273" i="6"/>
  <c r="K45" i="6"/>
  <c r="K195" i="6"/>
  <c r="Q136" i="6"/>
  <c r="K130" i="6"/>
  <c r="Q57" i="6"/>
  <c r="Q91" i="6"/>
  <c r="O153" i="6"/>
  <c r="E72" i="6"/>
  <c r="L9" i="6"/>
  <c r="F143" i="6"/>
  <c r="Q56" i="6"/>
  <c r="K223" i="6"/>
  <c r="K143" i="6"/>
  <c r="Q37" i="6"/>
  <c r="K159" i="6"/>
  <c r="Q76" i="6"/>
  <c r="Q28" i="6"/>
  <c r="Q245" i="6"/>
  <c r="J206" i="6"/>
  <c r="O97" i="6"/>
  <c r="F228" i="6"/>
  <c r="O129" i="6"/>
  <c r="M28" i="6"/>
  <c r="E255" i="6"/>
  <c r="E163" i="6"/>
  <c r="I127" i="6"/>
  <c r="K127" i="6" s="1"/>
  <c r="P125" i="6"/>
  <c r="J318" i="6"/>
  <c r="F136" i="6"/>
  <c r="M66" i="6"/>
  <c r="M128" i="6"/>
  <c r="M140" i="6"/>
  <c r="F137" i="6"/>
  <c r="I204" i="6"/>
  <c r="K204" i="6" s="1"/>
  <c r="Q240" i="6"/>
  <c r="I96" i="6"/>
  <c r="N79" i="6"/>
  <c r="P49" i="6"/>
  <c r="P120" i="6"/>
  <c r="G72" i="6"/>
  <c r="M41" i="6"/>
  <c r="M103" i="6"/>
  <c r="P121" i="6"/>
  <c r="F77" i="6"/>
  <c r="P63" i="6"/>
  <c r="E147" i="6"/>
  <c r="H117" i="6"/>
  <c r="L10" i="6"/>
  <c r="Q132" i="6"/>
  <c r="Q142" i="6"/>
  <c r="Q49" i="6"/>
  <c r="K72" i="6"/>
  <c r="Q212" i="6"/>
  <c r="Q205" i="6"/>
  <c r="M72" i="6"/>
  <c r="H194" i="6"/>
  <c r="K249" i="6"/>
  <c r="H70" i="6"/>
  <c r="N137" i="6"/>
  <c r="P111" i="6"/>
  <c r="P237" i="6"/>
  <c r="G232" i="6"/>
  <c r="F58" i="6"/>
  <c r="P129" i="6"/>
  <c r="E225" i="6"/>
  <c r="H37" i="6"/>
  <c r="Q123" i="6"/>
  <c r="H114" i="6"/>
  <c r="E111" i="6"/>
  <c r="P294" i="6"/>
  <c r="H7" i="6"/>
  <c r="G97" i="6"/>
  <c r="F50" i="6"/>
  <c r="F66" i="6"/>
  <c r="K209" i="6"/>
  <c r="Q261" i="6"/>
  <c r="K227" i="6"/>
  <c r="Q227" i="6"/>
  <c r="Q92" i="6"/>
  <c r="Q253" i="6"/>
  <c r="K39" i="6"/>
  <c r="K292" i="6"/>
  <c r="I139" i="6"/>
  <c r="K139" i="6" s="1"/>
  <c r="F295" i="6"/>
  <c r="P195" i="6"/>
  <c r="P28" i="6"/>
  <c r="K73" i="6"/>
  <c r="E46" i="6"/>
  <c r="K54" i="6"/>
  <c r="M149" i="6"/>
  <c r="F76" i="6"/>
  <c r="E140" i="6"/>
  <c r="K77" i="6"/>
  <c r="K225" i="6"/>
  <c r="K118" i="6"/>
  <c r="K208" i="6"/>
  <c r="Q272" i="6"/>
  <c r="O330" i="6"/>
  <c r="F161" i="6"/>
  <c r="I140" i="6"/>
  <c r="E246" i="6"/>
  <c r="H165" i="6"/>
  <c r="G9" i="6"/>
  <c r="M119" i="6"/>
  <c r="H78" i="6"/>
  <c r="H95" i="6"/>
  <c r="H261" i="6"/>
  <c r="I121" i="6"/>
  <c r="H53" i="6"/>
  <c r="Q104" i="6"/>
  <c r="N116" i="6"/>
  <c r="F44" i="6"/>
  <c r="M3" i="6"/>
  <c r="P61" i="6"/>
  <c r="N68" i="6"/>
  <c r="N59" i="6"/>
  <c r="K78" i="6"/>
  <c r="K68" i="6"/>
  <c r="K147" i="6"/>
  <c r="K151" i="6"/>
  <c r="K240" i="6"/>
  <c r="K316" i="6"/>
  <c r="Q147" i="6"/>
  <c r="Q40" i="6"/>
  <c r="Q264" i="6"/>
  <c r="K274" i="6"/>
  <c r="K312" i="6"/>
  <c r="Q291" i="6"/>
  <c r="K193" i="6"/>
  <c r="Q161" i="6"/>
  <c r="K335" i="6"/>
  <c r="K212" i="6"/>
  <c r="Q243" i="6"/>
  <c r="Q72" i="6"/>
  <c r="Q242" i="6"/>
  <c r="Q259" i="6"/>
  <c r="Q233" i="6"/>
  <c r="K122" i="6"/>
  <c r="Q77" i="6"/>
  <c r="K148" i="6"/>
  <c r="Q239" i="6"/>
  <c r="Q196" i="6"/>
  <c r="Q143" i="6"/>
  <c r="K348" i="6"/>
  <c r="K192" i="6"/>
  <c r="K194" i="6"/>
  <c r="K95" i="6"/>
  <c r="G153" i="6"/>
  <c r="E148" i="6"/>
  <c r="F72" i="6"/>
  <c r="F81" i="6"/>
  <c r="Q250" i="6"/>
  <c r="E156" i="6"/>
  <c r="E158" i="6"/>
  <c r="H46" i="6"/>
  <c r="E39" i="6"/>
  <c r="O95" i="6"/>
  <c r="H54" i="6"/>
  <c r="M107" i="6"/>
  <c r="K8" i="6"/>
  <c r="O11" i="6"/>
  <c r="Q246" i="6"/>
  <c r="K260" i="6"/>
  <c r="I9" i="6"/>
  <c r="Q97" i="6"/>
  <c r="K37" i="6"/>
  <c r="Q326" i="6"/>
  <c r="K291" i="6"/>
  <c r="Q145" i="6"/>
  <c r="K144" i="6"/>
  <c r="K201" i="6"/>
  <c r="Q223" i="6"/>
  <c r="Q140" i="6"/>
  <c r="K215" i="6"/>
  <c r="K261" i="6"/>
  <c r="K229" i="6"/>
  <c r="K146" i="6"/>
  <c r="K326" i="6"/>
  <c r="Q153" i="6"/>
  <c r="K255" i="6"/>
  <c r="O67" i="6"/>
  <c r="H126" i="6"/>
  <c r="O211" i="6"/>
  <c r="N73" i="6"/>
  <c r="N107" i="6"/>
  <c r="G74" i="6"/>
  <c r="O68" i="6"/>
  <c r="J132" i="6"/>
  <c r="E67" i="6"/>
  <c r="Q304" i="6"/>
  <c r="Q269" i="6"/>
  <c r="K165" i="6"/>
  <c r="K232" i="6"/>
  <c r="Q73" i="6"/>
  <c r="Q279" i="6"/>
  <c r="Q286" i="6"/>
  <c r="K332" i="6"/>
  <c r="K108" i="6"/>
  <c r="Q268" i="6"/>
  <c r="H389" i="6"/>
  <c r="K145" i="6"/>
  <c r="Q192" i="6"/>
  <c r="K154" i="6"/>
  <c r="Q208" i="6"/>
  <c r="G163" i="6"/>
  <c r="G94" i="6"/>
  <c r="N10" i="6"/>
  <c r="N223" i="6"/>
  <c r="F64" i="6"/>
  <c r="I111" i="6"/>
  <c r="E145" i="6"/>
  <c r="K70" i="6"/>
  <c r="K287" i="6"/>
  <c r="K307" i="6"/>
  <c r="K152" i="6"/>
  <c r="H365" i="6"/>
  <c r="Q129" i="6"/>
  <c r="Q61" i="6"/>
  <c r="Q26" i="6"/>
  <c r="K220" i="6"/>
  <c r="K350" i="6"/>
  <c r="Q228" i="6"/>
  <c r="K268" i="6"/>
  <c r="Q309" i="6"/>
  <c r="F134" i="6"/>
  <c r="Q318" i="6"/>
  <c r="Q122" i="6"/>
  <c r="K333" i="6"/>
  <c r="K233" i="6"/>
  <c r="K126" i="6"/>
  <c r="Q284" i="6"/>
  <c r="G231" i="6"/>
  <c r="Q215" i="6"/>
  <c r="P75" i="6"/>
  <c r="J121" i="6"/>
  <c r="N5" i="6"/>
  <c r="J99" i="6"/>
  <c r="Q273" i="6"/>
  <c r="K213" i="6"/>
  <c r="K270" i="6"/>
  <c r="M327" i="6"/>
  <c r="M116" i="6"/>
  <c r="I6" i="6"/>
  <c r="Q165" i="6"/>
  <c r="Q197" i="6"/>
  <c r="I315" i="6"/>
  <c r="P105" i="6"/>
  <c r="M135" i="6"/>
  <c r="P37" i="6"/>
  <c r="M98" i="6"/>
  <c r="I11" i="6"/>
  <c r="Q157" i="6"/>
  <c r="Q200" i="6"/>
  <c r="K197" i="6"/>
  <c r="K230" i="6"/>
  <c r="K351" i="6"/>
  <c r="K247" i="6"/>
  <c r="H372" i="6"/>
  <c r="G148" i="6"/>
  <c r="M152" i="6"/>
  <c r="J149" i="6"/>
  <c r="M78" i="6"/>
  <c r="Q106" i="6"/>
  <c r="Q42" i="6"/>
  <c r="Q34" i="6"/>
  <c r="K206" i="6"/>
  <c r="K272" i="6"/>
  <c r="K207" i="6"/>
  <c r="Q204" i="6"/>
  <c r="Q128" i="6"/>
  <c r="Q214" i="6"/>
  <c r="K34" i="6"/>
  <c r="K74" i="6"/>
  <c r="Q148" i="6"/>
  <c r="O3" i="6"/>
  <c r="Q105" i="6"/>
  <c r="Q195" i="6"/>
  <c r="O5" i="6"/>
  <c r="Q139" i="6"/>
  <c r="K112" i="6"/>
  <c r="Q116" i="6"/>
  <c r="Q213" i="6"/>
  <c r="Q281" i="6"/>
  <c r="K211" i="6"/>
  <c r="Q324" i="6"/>
  <c r="K79" i="6"/>
  <c r="Q349" i="6"/>
  <c r="K71" i="6"/>
  <c r="Q333" i="6"/>
  <c r="K281" i="6"/>
  <c r="Q124" i="6"/>
  <c r="K35" i="6"/>
  <c r="Q51" i="6"/>
  <c r="Q48" i="6"/>
  <c r="K304" i="6"/>
  <c r="Q64" i="6"/>
  <c r="Q158" i="6"/>
  <c r="K94" i="6"/>
  <c r="Q332" i="6"/>
  <c r="K133" i="6"/>
  <c r="Q241" i="6"/>
  <c r="Q321" i="6"/>
  <c r="K334" i="6"/>
  <c r="K150" i="6"/>
  <c r="L54" i="6" l="1"/>
  <c r="L149" i="6"/>
  <c r="R37" i="6"/>
  <c r="L36" i="6"/>
  <c r="R105" i="6"/>
  <c r="L99" i="6"/>
  <c r="P5" i="6"/>
  <c r="P10" i="6"/>
  <c r="L65" i="6"/>
  <c r="L132" i="6"/>
  <c r="R61" i="6"/>
  <c r="R28" i="6"/>
  <c r="R195" i="6"/>
  <c r="J7" i="6"/>
  <c r="R294" i="6"/>
  <c r="R129" i="6"/>
  <c r="R237" i="6"/>
  <c r="R111" i="6"/>
  <c r="R63" i="6"/>
  <c r="R121" i="6"/>
  <c r="R120" i="6"/>
  <c r="R49" i="6"/>
  <c r="L318" i="6"/>
  <c r="R125" i="6"/>
  <c r="L206" i="6"/>
  <c r="J11" i="6"/>
  <c r="R71" i="6"/>
  <c r="R271" i="6"/>
  <c r="L157" i="6"/>
  <c r="R204" i="6"/>
  <c r="R26" i="6"/>
  <c r="R208" i="6"/>
  <c r="L114" i="6"/>
  <c r="L53" i="6"/>
  <c r="L76" i="6"/>
  <c r="L159" i="6"/>
  <c r="L64" i="6"/>
  <c r="L232" i="6"/>
  <c r="L70" i="6"/>
  <c r="R59" i="6"/>
  <c r="R158" i="6"/>
  <c r="L205" i="6"/>
  <c r="J8" i="6"/>
  <c r="L323" i="6"/>
  <c r="L58" i="6"/>
  <c r="J6" i="6"/>
  <c r="L267" i="6"/>
  <c r="L97" i="6"/>
  <c r="R124" i="6"/>
  <c r="R73" i="6"/>
  <c r="L66" i="6"/>
  <c r="R283" i="6"/>
  <c r="R163" i="6"/>
  <c r="L208" i="6"/>
  <c r="R284" i="6"/>
  <c r="J10" i="6"/>
  <c r="L151" i="6"/>
  <c r="L106" i="6"/>
  <c r="R229" i="6"/>
  <c r="R248" i="6"/>
  <c r="L69" i="6"/>
  <c r="L60" i="6"/>
  <c r="P2" i="6"/>
  <c r="R116" i="6"/>
  <c r="R38" i="6"/>
  <c r="L233" i="6"/>
  <c r="J9" i="6"/>
  <c r="J5" i="6"/>
  <c r="P8" i="6"/>
  <c r="R34" i="6"/>
  <c r="R214" i="6"/>
  <c r="L112" i="6"/>
  <c r="L126" i="6"/>
  <c r="L46" i="6"/>
  <c r="R99" i="6"/>
  <c r="L105" i="6"/>
  <c r="J4" i="6"/>
  <c r="R155" i="6"/>
  <c r="R153" i="6"/>
  <c r="L119" i="6"/>
  <c r="L131" i="6"/>
  <c r="L134" i="6"/>
  <c r="R97" i="6"/>
  <c r="R126" i="6"/>
  <c r="L334" i="6"/>
  <c r="R160" i="6"/>
  <c r="R104" i="6"/>
  <c r="L152" i="6"/>
  <c r="R275" i="6"/>
  <c r="L113" i="6"/>
  <c r="L47" i="6"/>
  <c r="R53" i="6"/>
  <c r="L166" i="6"/>
  <c r="R76" i="6"/>
  <c r="L57" i="6"/>
  <c r="R142" i="6"/>
  <c r="R72" i="6"/>
  <c r="R36" i="6"/>
  <c r="R127" i="6"/>
  <c r="L278" i="6"/>
  <c r="L55" i="6"/>
  <c r="R46" i="6"/>
  <c r="L147" i="6"/>
  <c r="P3" i="6"/>
  <c r="L193" i="6"/>
  <c r="L45" i="6"/>
  <c r="R144" i="6"/>
  <c r="R57" i="6"/>
  <c r="L78" i="6"/>
  <c r="R113" i="6"/>
  <c r="L98" i="6"/>
  <c r="R352" i="6"/>
  <c r="L40" i="6"/>
  <c r="R130" i="6"/>
  <c r="L44" i="6"/>
  <c r="R98" i="6"/>
  <c r="P11" i="6"/>
  <c r="R93" i="6"/>
  <c r="L92" i="6"/>
  <c r="R135" i="6"/>
  <c r="R45" i="6"/>
  <c r="R273" i="6"/>
  <c r="L35" i="6"/>
  <c r="L162" i="6"/>
  <c r="R69" i="6"/>
  <c r="R146" i="6"/>
  <c r="R108" i="6"/>
  <c r="L148" i="6"/>
  <c r="L143" i="6"/>
  <c r="L80" i="6"/>
  <c r="L109" i="6"/>
  <c r="R91" i="6"/>
  <c r="L160" i="6"/>
  <c r="R249" i="6"/>
  <c r="L349" i="6"/>
  <c r="R289" i="6"/>
  <c r="L95" i="6"/>
  <c r="R206" i="6"/>
  <c r="L102" i="6"/>
  <c r="L50" i="6"/>
  <c r="L164" i="6"/>
  <c r="L234" i="6"/>
  <c r="R307" i="6"/>
  <c r="L327" i="6"/>
  <c r="L316" i="6"/>
  <c r="L59" i="6"/>
  <c r="R106" i="6"/>
  <c r="R278" i="6"/>
  <c r="R162" i="6"/>
  <c r="R219" i="6"/>
  <c r="L118" i="6"/>
  <c r="L139" i="6"/>
  <c r="R94" i="6"/>
  <c r="R27" i="6"/>
  <c r="R64" i="6"/>
  <c r="L264" i="6"/>
  <c r="R223" i="6"/>
  <c r="R147" i="6"/>
  <c r="R161" i="6"/>
  <c r="R141" i="6"/>
  <c r="L252" i="6"/>
  <c r="L73" i="6"/>
  <c r="L272" i="6"/>
  <c r="R60" i="6"/>
  <c r="L39" i="6"/>
  <c r="L62" i="6"/>
  <c r="L72" i="6"/>
  <c r="R47" i="6"/>
  <c r="L195" i="6"/>
  <c r="R215" i="6"/>
  <c r="R112" i="6"/>
  <c r="R100" i="6"/>
  <c r="R39" i="6"/>
  <c r="J12" i="6"/>
  <c r="R150" i="6"/>
  <c r="R311" i="6"/>
  <c r="L235" i="6"/>
  <c r="L117" i="6"/>
  <c r="L285" i="6"/>
  <c r="L220" i="6"/>
  <c r="L201" i="6"/>
  <c r="R243" i="6"/>
  <c r="R114" i="6"/>
  <c r="R132" i="6"/>
  <c r="L116" i="6"/>
  <c r="R165" i="6"/>
  <c r="R81" i="6"/>
  <c r="R157" i="6"/>
  <c r="R259" i="6"/>
  <c r="R238" i="6"/>
  <c r="L245" i="6"/>
  <c r="L240" i="6"/>
  <c r="L214" i="6"/>
  <c r="R131" i="6"/>
  <c r="L211" i="6"/>
  <c r="L303" i="6"/>
  <c r="R40" i="6"/>
  <c r="L77" i="6"/>
  <c r="R156" i="6"/>
  <c r="R123" i="6"/>
  <c r="R35" i="6"/>
  <c r="R164" i="6"/>
  <c r="R66" i="6"/>
  <c r="R220" i="6"/>
  <c r="L68" i="6"/>
  <c r="L93" i="6"/>
  <c r="L115" i="6"/>
  <c r="R166" i="6"/>
  <c r="R148" i="6"/>
  <c r="L127" i="6"/>
  <c r="R262" i="6"/>
  <c r="L71" i="6"/>
  <c r="L137" i="6"/>
  <c r="L165" i="6"/>
  <c r="R54" i="6"/>
  <c r="L37" i="6"/>
  <c r="R225" i="6"/>
  <c r="R115" i="6"/>
  <c r="L120" i="6"/>
  <c r="R74" i="6"/>
  <c r="R193" i="6"/>
  <c r="R65" i="6"/>
  <c r="L56" i="6"/>
  <c r="R159" i="6"/>
  <c r="L238" i="6"/>
  <c r="L153" i="6"/>
  <c r="L161" i="6"/>
  <c r="L67" i="6"/>
  <c r="L230" i="6"/>
  <c r="R102" i="6"/>
  <c r="R52" i="6"/>
  <c r="R152" i="6"/>
  <c r="L125" i="6"/>
  <c r="L142" i="6"/>
  <c r="L144" i="6"/>
  <c r="R139" i="6"/>
  <c r="L133" i="6"/>
  <c r="L196" i="6"/>
  <c r="L163" i="6"/>
  <c r="L146" i="6"/>
  <c r="L274" i="6"/>
  <c r="L79" i="6"/>
  <c r="R145" i="6"/>
  <c r="R122" i="6"/>
  <c r="L228" i="6"/>
  <c r="L128" i="6"/>
  <c r="R245" i="6"/>
  <c r="L203" i="6"/>
  <c r="L337" i="6"/>
  <c r="J3" i="6"/>
  <c r="R230" i="6"/>
  <c r="L246" i="6"/>
  <c r="L198" i="6"/>
  <c r="L101" i="6"/>
  <c r="R234" i="6"/>
  <c r="R56" i="6"/>
  <c r="L100" i="6"/>
  <c r="R213" i="6"/>
  <c r="R140" i="6"/>
  <c r="R210" i="6"/>
  <c r="R134" i="6"/>
  <c r="L217" i="6"/>
  <c r="L280" i="6"/>
  <c r="L135" i="6"/>
  <c r="R51" i="6"/>
  <c r="R77" i="6"/>
  <c r="L200" i="6"/>
  <c r="L104" i="6"/>
  <c r="R212" i="6"/>
  <c r="R221" i="6"/>
  <c r="R258" i="6"/>
  <c r="L321" i="6"/>
  <c r="R232" i="6"/>
  <c r="R239" i="6"/>
  <c r="L352" i="6"/>
  <c r="L136" i="6"/>
  <c r="L194" i="6"/>
  <c r="R333" i="6"/>
  <c r="L287" i="6"/>
  <c r="I374" i="6"/>
  <c r="L289" i="6"/>
  <c r="R287" i="6"/>
  <c r="L141" i="6"/>
  <c r="L231" i="6"/>
  <c r="L81" i="6"/>
  <c r="P12" i="6"/>
  <c r="P6" i="6"/>
  <c r="R79" i="6"/>
  <c r="R216" i="6"/>
  <c r="L156" i="6"/>
  <c r="L122" i="6"/>
  <c r="L52" i="6"/>
  <c r="R263" i="6"/>
  <c r="R192" i="6"/>
  <c r="L74" i="6"/>
  <c r="P9" i="6"/>
  <c r="L207" i="6"/>
  <c r="R110" i="6"/>
  <c r="R136" i="6"/>
  <c r="R78" i="6"/>
  <c r="R138" i="6"/>
  <c r="L236" i="6"/>
  <c r="L51" i="6"/>
  <c r="L222" i="6"/>
  <c r="L27" i="6"/>
  <c r="R101" i="6"/>
  <c r="L103" i="6"/>
  <c r="R303" i="6"/>
  <c r="R58" i="6"/>
  <c r="L215" i="6"/>
  <c r="L108" i="6"/>
  <c r="L94" i="6"/>
  <c r="R109" i="6"/>
  <c r="L145" i="6"/>
  <c r="L158" i="6"/>
  <c r="L275" i="6"/>
  <c r="L150" i="6"/>
  <c r="L123" i="6"/>
  <c r="L256" i="6"/>
  <c r="R197" i="6"/>
  <c r="R349" i="6"/>
  <c r="L259" i="6"/>
  <c r="L204" i="6"/>
  <c r="L319" i="6"/>
  <c r="L155" i="6"/>
  <c r="R202" i="6"/>
  <c r="R224" i="6"/>
  <c r="L326" i="6"/>
  <c r="R201" i="6"/>
  <c r="R70" i="6"/>
  <c r="R55" i="6"/>
  <c r="R128" i="6"/>
  <c r="L110" i="6"/>
  <c r="R92" i="6"/>
  <c r="R103" i="6"/>
  <c r="R151" i="6"/>
  <c r="L49" i="6"/>
  <c r="R281" i="6"/>
  <c r="L218" i="6"/>
  <c r="R277" i="6"/>
  <c r="R198" i="6"/>
  <c r="R218" i="6"/>
  <c r="R265" i="6"/>
  <c r="R325" i="6"/>
  <c r="R253" i="6"/>
  <c r="R226" i="6"/>
  <c r="R240" i="6"/>
  <c r="R222" i="6"/>
  <c r="R332" i="6"/>
  <c r="L295" i="6"/>
  <c r="R118" i="6"/>
  <c r="R143" i="6"/>
  <c r="L270" i="6"/>
  <c r="L154" i="6"/>
  <c r="L91" i="6"/>
  <c r="L226" i="6"/>
  <c r="R285" i="6"/>
  <c r="R48" i="6"/>
  <c r="L257" i="6"/>
  <c r="L247" i="6"/>
  <c r="L41" i="6"/>
  <c r="R250" i="6"/>
  <c r="L286" i="6"/>
  <c r="L221" i="6"/>
  <c r="R329" i="6"/>
  <c r="L250" i="6"/>
  <c r="R347" i="6"/>
  <c r="L350" i="6"/>
  <c r="R310" i="6"/>
  <c r="L242" i="6"/>
  <c r="L209" i="6"/>
  <c r="R255" i="6"/>
  <c r="R205" i="6"/>
  <c r="L281" i="6"/>
  <c r="L332" i="6"/>
  <c r="L305" i="6"/>
  <c r="L266" i="6"/>
  <c r="L192" i="6"/>
  <c r="L330" i="6"/>
  <c r="R336" i="6"/>
  <c r="R251" i="6"/>
  <c r="L130" i="6"/>
  <c r="R207" i="6"/>
  <c r="L254" i="6"/>
  <c r="L213" i="6"/>
  <c r="R267" i="6"/>
  <c r="L210" i="6"/>
  <c r="L291" i="6"/>
  <c r="L347" i="6"/>
  <c r="R228" i="6"/>
  <c r="R272" i="6"/>
  <c r="R242" i="6"/>
  <c r="L336" i="6"/>
  <c r="L216" i="6"/>
  <c r="L288" i="6"/>
  <c r="R293" i="6"/>
  <c r="L129" i="6"/>
  <c r="L219" i="6"/>
  <c r="R42" i="6"/>
  <c r="R235" i="6"/>
  <c r="L311" i="6"/>
  <c r="L269" i="6"/>
  <c r="R196" i="6"/>
  <c r="L34" i="6"/>
  <c r="R264" i="6"/>
  <c r="L212" i="6"/>
  <c r="R231" i="6"/>
  <c r="L249" i="6"/>
  <c r="L329" i="6"/>
  <c r="L260" i="6"/>
  <c r="L255" i="6"/>
  <c r="R227" i="6"/>
  <c r="L304" i="6"/>
  <c r="L229" i="6"/>
  <c r="L227" i="6"/>
  <c r="L268" i="6"/>
  <c r="R194" i="6"/>
  <c r="R346" i="6"/>
  <c r="R247" i="6"/>
  <c r="R261" i="6"/>
  <c r="R326" i="6"/>
  <c r="L294" i="6"/>
  <c r="R323" i="6"/>
  <c r="I391" i="6"/>
  <c r="R309" i="6"/>
  <c r="L241" i="6"/>
  <c r="R269" i="6"/>
  <c r="L225" i="6"/>
  <c r="R274" i="6"/>
  <c r="R328" i="6"/>
  <c r="R200" i="6"/>
  <c r="R270" i="6"/>
  <c r="L239" i="6"/>
  <c r="L248" i="6"/>
  <c r="R266" i="6"/>
  <c r="L202" i="6"/>
  <c r="L271" i="6"/>
  <c r="I382" i="6"/>
  <c r="L325" i="6"/>
  <c r="L307" i="6"/>
  <c r="R337" i="6"/>
  <c r="R314" i="6"/>
  <c r="R288" i="6"/>
  <c r="L38" i="6"/>
  <c r="R279" i="6"/>
  <c r="L197" i="6"/>
  <c r="L262" i="6"/>
  <c r="R335" i="6"/>
  <c r="L313" i="6"/>
  <c r="R268" i="6"/>
  <c r="R324" i="6"/>
  <c r="R292" i="6"/>
  <c r="R256" i="6"/>
  <c r="R217" i="6"/>
  <c r="R241" i="6"/>
  <c r="R209" i="6"/>
  <c r="L306" i="6"/>
  <c r="R291" i="6"/>
  <c r="L310" i="6"/>
  <c r="R308" i="6"/>
  <c r="L283" i="6"/>
  <c r="L273" i="6"/>
  <c r="L258" i="6"/>
  <c r="L320" i="6"/>
  <c r="L308" i="6"/>
  <c r="L284" i="6"/>
  <c r="R304" i="6"/>
  <c r="L237" i="6"/>
  <c r="I373" i="6"/>
  <c r="R320" i="6"/>
  <c r="L28" i="6"/>
  <c r="R319" i="6"/>
  <c r="R327" i="6"/>
  <c r="R351" i="6"/>
  <c r="I365" i="6"/>
  <c r="L48" i="6"/>
  <c r="R236" i="6"/>
  <c r="L243" i="6"/>
  <c r="R246" i="6"/>
  <c r="R306" i="6"/>
  <c r="L324" i="6"/>
  <c r="R318" i="6"/>
  <c r="R282" i="6"/>
  <c r="L292" i="6"/>
  <c r="L42" i="6"/>
  <c r="L328" i="6"/>
  <c r="R233" i="6"/>
  <c r="L290" i="6"/>
  <c r="L43" i="6"/>
  <c r="L333" i="6"/>
  <c r="R257" i="6"/>
  <c r="L223" i="6"/>
  <c r="L261" i="6"/>
  <c r="L322" i="6"/>
  <c r="L244" i="6"/>
  <c r="R252" i="6"/>
  <c r="I372" i="6"/>
  <c r="L335" i="6"/>
  <c r="L312" i="6"/>
  <c r="R286" i="6"/>
  <c r="R276" i="6"/>
  <c r="L351" i="6"/>
  <c r="L251" i="6"/>
  <c r="R350" i="6"/>
  <c r="L348" i="6"/>
  <c r="L293" i="6"/>
  <c r="R331" i="6"/>
  <c r="I363" i="6"/>
  <c r="I389" i="6"/>
  <c r="L346" i="6"/>
  <c r="R295" i="6"/>
  <c r="R254" i="6"/>
  <c r="R322" i="6"/>
  <c r="L317" i="6"/>
  <c r="R334" i="6"/>
  <c r="R43" i="6"/>
  <c r="R348" i="6"/>
  <c r="R317" i="6"/>
  <c r="R315" i="6"/>
  <c r="L309" i="6"/>
  <c r="L282" i="6"/>
  <c r="L331" i="6"/>
  <c r="R280" i="6"/>
  <c r="L276" i="6"/>
  <c r="L265" i="6"/>
  <c r="I390" i="6"/>
  <c r="R305" i="6"/>
  <c r="R321" i="6"/>
  <c r="L26" i="6"/>
  <c r="D54" i="6"/>
  <c r="D55" i="6"/>
  <c r="D26" i="6"/>
  <c r="D46" i="6"/>
  <c r="D149" i="6"/>
  <c r="K315" i="6"/>
  <c r="D132" i="6"/>
  <c r="Q67" i="6"/>
  <c r="K140" i="6"/>
  <c r="K96" i="6"/>
  <c r="Q50" i="6"/>
  <c r="D53" i="6"/>
  <c r="D64" i="6"/>
  <c r="D267" i="6"/>
  <c r="D208" i="6"/>
  <c r="I2" i="6"/>
  <c r="Q96" i="6"/>
  <c r="K253" i="6"/>
  <c r="D9" i="6"/>
  <c r="D45" i="6"/>
  <c r="D92" i="6"/>
  <c r="D80" i="6"/>
  <c r="D234" i="6"/>
  <c r="D118" i="6"/>
  <c r="D272" i="6"/>
  <c r="D62" i="6"/>
  <c r="K124" i="6"/>
  <c r="D220" i="6"/>
  <c r="D214" i="6"/>
  <c r="D303" i="6"/>
  <c r="D120" i="6"/>
  <c r="D153" i="6"/>
  <c r="D163" i="6"/>
  <c r="D101" i="6"/>
  <c r="Q260" i="6"/>
  <c r="D104" i="6"/>
  <c r="D222" i="6"/>
  <c r="D145" i="6"/>
  <c r="D319" i="6"/>
  <c r="D242" i="6"/>
  <c r="K314" i="6"/>
  <c r="D291" i="6"/>
  <c r="D255" i="6"/>
  <c r="D241" i="6"/>
  <c r="D248" i="6"/>
  <c r="D308" i="6"/>
  <c r="D223" i="6"/>
  <c r="D351" i="6"/>
  <c r="K111" i="6"/>
  <c r="D66" i="6"/>
  <c r="Q203" i="6"/>
  <c r="K61" i="6"/>
  <c r="Q119" i="6"/>
  <c r="D5" i="6"/>
  <c r="D44" i="6"/>
  <c r="D35" i="6"/>
  <c r="D349" i="6"/>
  <c r="D139" i="6"/>
  <c r="D235" i="6"/>
  <c r="D37" i="6"/>
  <c r="D146" i="6"/>
  <c r="D203" i="6"/>
  <c r="D321" i="6"/>
  <c r="D141" i="6"/>
  <c r="D256" i="6"/>
  <c r="D110" i="6"/>
  <c r="D257" i="6"/>
  <c r="D286" i="6"/>
  <c r="D332" i="6"/>
  <c r="D213" i="6"/>
  <c r="D249" i="6"/>
  <c r="D284" i="6"/>
  <c r="Q312" i="6"/>
  <c r="D261" i="6"/>
  <c r="D293" i="6"/>
  <c r="D372" i="6"/>
  <c r="D36" i="6"/>
  <c r="K63" i="6"/>
  <c r="D157" i="6"/>
  <c r="D70" i="6"/>
  <c r="D205" i="6"/>
  <c r="D58" i="6"/>
  <c r="K75" i="6"/>
  <c r="Q117" i="6"/>
  <c r="D10" i="6"/>
  <c r="D106" i="6"/>
  <c r="Q80" i="6"/>
  <c r="Q75" i="6"/>
  <c r="Q62" i="6"/>
  <c r="D112" i="6"/>
  <c r="D105" i="6"/>
  <c r="D131" i="6"/>
  <c r="K277" i="6"/>
  <c r="D47" i="6"/>
  <c r="Q244" i="6"/>
  <c r="Q154" i="6"/>
  <c r="K199" i="6"/>
  <c r="D162" i="6"/>
  <c r="D148" i="6"/>
  <c r="D50" i="6"/>
  <c r="D327" i="6"/>
  <c r="D264" i="6"/>
  <c r="D252" i="6"/>
  <c r="D39" i="6"/>
  <c r="D72" i="6"/>
  <c r="D12" i="6"/>
  <c r="D117" i="6"/>
  <c r="D201" i="6"/>
  <c r="D245" i="6"/>
  <c r="D77" i="6"/>
  <c r="D93" i="6"/>
  <c r="D137" i="6"/>
  <c r="Q149" i="6"/>
  <c r="D67" i="6"/>
  <c r="D142" i="6"/>
  <c r="D133" i="6"/>
  <c r="D274" i="6"/>
  <c r="D228" i="6"/>
  <c r="D337" i="6"/>
  <c r="Q133" i="6"/>
  <c r="D217" i="6"/>
  <c r="D136" i="6"/>
  <c r="D374" i="6"/>
  <c r="D231" i="6"/>
  <c r="D156" i="6"/>
  <c r="D236" i="6"/>
  <c r="D94" i="6"/>
  <c r="D275" i="6"/>
  <c r="D259" i="6"/>
  <c r="D49" i="6"/>
  <c r="D226" i="6"/>
  <c r="D247" i="6"/>
  <c r="D221" i="6"/>
  <c r="D350" i="6"/>
  <c r="D305" i="6"/>
  <c r="D254" i="6"/>
  <c r="D336" i="6"/>
  <c r="D129" i="6"/>
  <c r="D311" i="6"/>
  <c r="D329" i="6"/>
  <c r="D304" i="6"/>
  <c r="D391" i="6"/>
  <c r="D202" i="6"/>
  <c r="D307" i="6"/>
  <c r="D38" i="6"/>
  <c r="D310" i="6"/>
  <c r="D258" i="6"/>
  <c r="D28" i="6"/>
  <c r="D365" i="6"/>
  <c r="D243" i="6"/>
  <c r="D333" i="6"/>
  <c r="D309" i="6"/>
  <c r="D65" i="6"/>
  <c r="Q211" i="6"/>
  <c r="K121" i="6"/>
  <c r="D206" i="6"/>
  <c r="Q137" i="6"/>
  <c r="D114" i="6"/>
  <c r="D76" i="6"/>
  <c r="D159" i="6"/>
  <c r="D8" i="6"/>
  <c r="Q44" i="6"/>
  <c r="D6" i="6"/>
  <c r="D97" i="6"/>
  <c r="D151" i="6"/>
  <c r="D60" i="6"/>
  <c r="O4" i="6"/>
  <c r="K107" i="6"/>
  <c r="D126" i="6"/>
  <c r="D4" i="6"/>
  <c r="D134" i="6"/>
  <c r="D334" i="6"/>
  <c r="D152" i="6"/>
  <c r="D57" i="6"/>
  <c r="D193" i="6"/>
  <c r="D78" i="6"/>
  <c r="D98" i="6"/>
  <c r="D40" i="6"/>
  <c r="D143" i="6"/>
  <c r="D160" i="6"/>
  <c r="D95" i="6"/>
  <c r="D164" i="6"/>
  <c r="D316" i="6"/>
  <c r="D59" i="6"/>
  <c r="Q107" i="6"/>
  <c r="D73" i="6"/>
  <c r="D285" i="6"/>
  <c r="D116" i="6"/>
  <c r="D240" i="6"/>
  <c r="D211" i="6"/>
  <c r="D115" i="6"/>
  <c r="D127" i="6"/>
  <c r="D165" i="6"/>
  <c r="D238" i="6"/>
  <c r="D230" i="6"/>
  <c r="D144" i="6"/>
  <c r="D196" i="6"/>
  <c r="D79" i="6"/>
  <c r="D128" i="6"/>
  <c r="D3" i="6"/>
  <c r="D198" i="6"/>
  <c r="D280" i="6"/>
  <c r="D200" i="6"/>
  <c r="D194" i="6"/>
  <c r="D289" i="6"/>
  <c r="D81" i="6"/>
  <c r="D207" i="6"/>
  <c r="D51" i="6"/>
  <c r="D150" i="6"/>
  <c r="D204" i="6"/>
  <c r="D270" i="6"/>
  <c r="D41" i="6"/>
  <c r="D266" i="6"/>
  <c r="D210" i="6"/>
  <c r="Q290" i="6"/>
  <c r="D216" i="6"/>
  <c r="D219" i="6"/>
  <c r="D269" i="6"/>
  <c r="D212" i="6"/>
  <c r="D260" i="6"/>
  <c r="D229" i="6"/>
  <c r="D225" i="6"/>
  <c r="D239" i="6"/>
  <c r="D271" i="6"/>
  <c r="D313" i="6"/>
  <c r="D320" i="6"/>
  <c r="D237" i="6"/>
  <c r="D48" i="6"/>
  <c r="Q313" i="6"/>
  <c r="D292" i="6"/>
  <c r="D244" i="6"/>
  <c r="D335" i="6"/>
  <c r="D348" i="6"/>
  <c r="D363" i="6"/>
  <c r="D390" i="6"/>
  <c r="D100" i="6"/>
  <c r="D122" i="6"/>
  <c r="D74" i="6"/>
  <c r="K138" i="6"/>
  <c r="D103" i="6"/>
  <c r="D215" i="6"/>
  <c r="D123" i="6"/>
  <c r="D326" i="6"/>
  <c r="D218" i="6"/>
  <c r="D295" i="6"/>
  <c r="D154" i="6"/>
  <c r="D250" i="6"/>
  <c r="D281" i="6"/>
  <c r="D192" i="6"/>
  <c r="D130" i="6"/>
  <c r="D288" i="6"/>
  <c r="D227" i="6"/>
  <c r="D294" i="6"/>
  <c r="D382" i="6"/>
  <c r="D197" i="6"/>
  <c r="D306" i="6"/>
  <c r="D283" i="6"/>
  <c r="D373" i="6"/>
  <c r="Q316" i="6"/>
  <c r="D324" i="6"/>
  <c r="D290" i="6"/>
  <c r="D312" i="6"/>
  <c r="D389" i="6"/>
  <c r="D282" i="6"/>
  <c r="D99" i="6"/>
  <c r="Q68" i="6"/>
  <c r="Q95" i="6"/>
  <c r="Q330" i="6"/>
  <c r="D7" i="6"/>
  <c r="D318" i="6"/>
  <c r="D11" i="6"/>
  <c r="O7" i="6"/>
  <c r="D232" i="6"/>
  <c r="D323" i="6"/>
  <c r="K279" i="6"/>
  <c r="D69" i="6"/>
  <c r="D233" i="6"/>
  <c r="D119" i="6"/>
  <c r="D113" i="6"/>
  <c r="D166" i="6"/>
  <c r="D278" i="6"/>
  <c r="D147" i="6"/>
  <c r="D109" i="6"/>
  <c r="D102" i="6"/>
  <c r="D195" i="6"/>
  <c r="K263" i="6"/>
  <c r="D68" i="6"/>
  <c r="Q41" i="6"/>
  <c r="D71" i="6"/>
  <c r="D56" i="6"/>
  <c r="D161" i="6"/>
  <c r="D125" i="6"/>
  <c r="D246" i="6"/>
  <c r="D135" i="6"/>
  <c r="D352" i="6"/>
  <c r="D287" i="6"/>
  <c r="D52" i="6"/>
  <c r="D27" i="6"/>
  <c r="D108" i="6"/>
  <c r="D158" i="6"/>
  <c r="Q199" i="6"/>
  <c r="D155" i="6"/>
  <c r="D91" i="6"/>
  <c r="D209" i="6"/>
  <c r="D330" i="6"/>
  <c r="D347" i="6"/>
  <c r="D34" i="6"/>
  <c r="D268" i="6"/>
  <c r="K224" i="6"/>
  <c r="D325" i="6"/>
  <c r="D262" i="6"/>
  <c r="D273" i="6"/>
  <c r="D42" i="6"/>
  <c r="D43" i="6"/>
  <c r="D251" i="6"/>
  <c r="D346" i="6"/>
  <c r="D317" i="6"/>
  <c r="D331" i="6"/>
  <c r="D276" i="6"/>
  <c r="D328" i="6"/>
  <c r="D322" i="6"/>
  <c r="H364" i="6"/>
  <c r="D265" i="6"/>
  <c r="D354" i="6" l="1"/>
  <c r="B406" i="6" s="1"/>
  <c r="E402" i="6"/>
  <c r="D394" i="6"/>
  <c r="C409" i="6" s="1"/>
  <c r="D409" i="6" s="1"/>
  <c r="D384" i="6"/>
  <c r="C408" i="6" s="1"/>
  <c r="D408" i="6" s="1"/>
  <c r="D376" i="6"/>
  <c r="E401" i="6"/>
  <c r="I364" i="6"/>
  <c r="L224" i="6"/>
  <c r="R199" i="6"/>
  <c r="R41" i="6"/>
  <c r="L263" i="6"/>
  <c r="L279" i="6"/>
  <c r="P7" i="6"/>
  <c r="R330" i="6"/>
  <c r="R95" i="6"/>
  <c r="R68" i="6"/>
  <c r="R316" i="6"/>
  <c r="L138" i="6"/>
  <c r="R313" i="6"/>
  <c r="R290" i="6"/>
  <c r="R107" i="6"/>
  <c r="L107" i="6"/>
  <c r="P4" i="6"/>
  <c r="R44" i="6"/>
  <c r="R137" i="6"/>
  <c r="L121" i="6"/>
  <c r="R211" i="6"/>
  <c r="R133" i="6"/>
  <c r="R149" i="6"/>
  <c r="L199" i="6"/>
  <c r="R154" i="6"/>
  <c r="R244" i="6"/>
  <c r="L277" i="6"/>
  <c r="R62" i="6"/>
  <c r="R75" i="6"/>
  <c r="R80" i="6"/>
  <c r="R117" i="6"/>
  <c r="L75" i="6"/>
  <c r="L63" i="6"/>
  <c r="D30" i="6"/>
  <c r="B401" i="6" s="1"/>
  <c r="D401" i="6" s="1"/>
  <c r="C407" i="6"/>
  <c r="D407" i="6" s="1"/>
  <c r="R312" i="6"/>
  <c r="R119" i="6"/>
  <c r="L61" i="6"/>
  <c r="R203" i="6"/>
  <c r="L111" i="6"/>
  <c r="L314" i="6"/>
  <c r="R260" i="6"/>
  <c r="L124" i="6"/>
  <c r="L253" i="6"/>
  <c r="R96" i="6"/>
  <c r="J2" i="6"/>
  <c r="R50" i="6"/>
  <c r="L96" i="6"/>
  <c r="L140" i="6"/>
  <c r="R67" i="6"/>
  <c r="L315" i="6"/>
  <c r="D364" i="6"/>
  <c r="D279" i="6"/>
  <c r="D199" i="6"/>
  <c r="D61" i="6"/>
  <c r="D140" i="6"/>
  <c r="D138" i="6"/>
  <c r="D75" i="6"/>
  <c r="D2" i="6"/>
  <c r="D111" i="6"/>
  <c r="D124" i="6"/>
  <c r="D315" i="6"/>
  <c r="D96" i="6"/>
  <c r="D224" i="6"/>
  <c r="D263" i="6"/>
  <c r="D107" i="6"/>
  <c r="D121" i="6"/>
  <c r="D277" i="6"/>
  <c r="D63" i="6"/>
  <c r="D314" i="6"/>
  <c r="D253" i="6"/>
  <c r="D340" i="6" l="1"/>
  <c r="D186" i="6"/>
  <c r="B403" i="6" s="1"/>
  <c r="D403" i="6" s="1"/>
  <c r="D84" i="6"/>
  <c r="B402" i="6" s="1"/>
  <c r="D402" i="6" s="1"/>
  <c r="D298" i="6"/>
  <c r="D367" i="6"/>
  <c r="B405" i="6"/>
  <c r="D405" i="6" s="1"/>
  <c r="C406" i="6"/>
  <c r="D406" i="6" s="1"/>
  <c r="F403" i="6" l="1"/>
  <c r="F402" i="6"/>
  <c r="B404" i="6"/>
  <c r="D404" i="6" s="1"/>
  <c r="F409" i="6" s="1"/>
  <c r="F406" i="6" l="1"/>
</calcChain>
</file>

<file path=xl/sharedStrings.xml><?xml version="1.0" encoding="utf-8"?>
<sst xmlns="http://schemas.openxmlformats.org/spreadsheetml/2006/main" count="847" uniqueCount="658">
  <si>
    <t>000002.SZ</t>
  </si>
  <si>
    <t>万科A</t>
  </si>
  <si>
    <t>000008.SZ</t>
  </si>
  <si>
    <t>神州高铁</t>
  </si>
  <si>
    <t>000060.SZ</t>
  </si>
  <si>
    <t>中金岭南</t>
  </si>
  <si>
    <t>中兴通讯</t>
  </si>
  <si>
    <t>000069.SZ</t>
  </si>
  <si>
    <t>华侨城A</t>
  </si>
  <si>
    <t>000100.SZ</t>
  </si>
  <si>
    <t>TCL集团</t>
  </si>
  <si>
    <t>000157.SZ</t>
  </si>
  <si>
    <t>中联重科</t>
  </si>
  <si>
    <t>000166.SZ</t>
  </si>
  <si>
    <t>申万宏源</t>
  </si>
  <si>
    <t>000333.SZ</t>
  </si>
  <si>
    <t>美的集团</t>
  </si>
  <si>
    <t>000338.SZ</t>
  </si>
  <si>
    <t>潍柴动力</t>
  </si>
  <si>
    <t>000402.SZ</t>
  </si>
  <si>
    <t>金融街</t>
  </si>
  <si>
    <t>000413.SZ</t>
  </si>
  <si>
    <t>东旭光电</t>
  </si>
  <si>
    <t>000415.SZ</t>
  </si>
  <si>
    <t>渤海金控</t>
  </si>
  <si>
    <t>000423.SZ</t>
  </si>
  <si>
    <t>东阿阿胶</t>
  </si>
  <si>
    <t>000425.SZ</t>
  </si>
  <si>
    <t>徐工机械</t>
  </si>
  <si>
    <t>000503.SZ</t>
  </si>
  <si>
    <t>海虹控股</t>
  </si>
  <si>
    <t>000538.SZ</t>
  </si>
  <si>
    <t>云南白药</t>
  </si>
  <si>
    <t>000540.SZ</t>
  </si>
  <si>
    <t>中天金融</t>
  </si>
  <si>
    <t>000559.SZ</t>
  </si>
  <si>
    <t>万向钱潮</t>
  </si>
  <si>
    <t>000568.SZ</t>
  </si>
  <si>
    <t>泸州老窖</t>
  </si>
  <si>
    <t>000623.SZ</t>
  </si>
  <si>
    <t>吉林敖东</t>
  </si>
  <si>
    <t>000625.SZ</t>
  </si>
  <si>
    <t>长安汽车</t>
  </si>
  <si>
    <t>000627.SZ</t>
  </si>
  <si>
    <t>天茂集团</t>
  </si>
  <si>
    <t>000630.SZ</t>
  </si>
  <si>
    <t>铜陵有色</t>
  </si>
  <si>
    <t>000651.SZ</t>
  </si>
  <si>
    <t>格力电器</t>
  </si>
  <si>
    <t>000671.SZ</t>
  </si>
  <si>
    <t>阳光城</t>
  </si>
  <si>
    <t>000686.SZ</t>
  </si>
  <si>
    <t>东北证券</t>
  </si>
  <si>
    <t>000709.SZ</t>
  </si>
  <si>
    <t>河钢股份</t>
  </si>
  <si>
    <t>000725.SZ</t>
  </si>
  <si>
    <t>京东方A</t>
  </si>
  <si>
    <t>000728.SZ</t>
  </si>
  <si>
    <t>国元证券</t>
  </si>
  <si>
    <t>000738.SZ</t>
  </si>
  <si>
    <t>航发控制</t>
  </si>
  <si>
    <t>000750.SZ</t>
  </si>
  <si>
    <t>国海证券</t>
  </si>
  <si>
    <t>000768.SZ</t>
  </si>
  <si>
    <t>中航飞机</t>
  </si>
  <si>
    <t>000776.SZ</t>
  </si>
  <si>
    <t>广发证券</t>
  </si>
  <si>
    <t>000783.SZ</t>
  </si>
  <si>
    <t>长江证券</t>
  </si>
  <si>
    <t>000792.SZ</t>
  </si>
  <si>
    <t>盐湖股份</t>
  </si>
  <si>
    <t>000826.SZ</t>
  </si>
  <si>
    <t>启迪桑德</t>
  </si>
  <si>
    <t>000839.SZ</t>
  </si>
  <si>
    <t>中信国安</t>
  </si>
  <si>
    <t>000858.SZ</t>
  </si>
  <si>
    <t>五粮液</t>
  </si>
  <si>
    <t>000876.SZ</t>
  </si>
  <si>
    <t>新希望</t>
  </si>
  <si>
    <t>000895.SZ</t>
  </si>
  <si>
    <t>双汇发展</t>
  </si>
  <si>
    <t>000938.SZ</t>
  </si>
  <si>
    <t>紫光股份</t>
  </si>
  <si>
    <t>000959.SZ</t>
  </si>
  <si>
    <t>首钢股份</t>
  </si>
  <si>
    <t>000961.SZ</t>
  </si>
  <si>
    <t>中南建设</t>
  </si>
  <si>
    <t>000963.SZ</t>
  </si>
  <si>
    <t>华东医药</t>
  </si>
  <si>
    <t>000983.SZ</t>
  </si>
  <si>
    <t>西山煤电</t>
  </si>
  <si>
    <t>001979.SZ</t>
  </si>
  <si>
    <t>招商蛇口</t>
  </si>
  <si>
    <t>002007.SZ</t>
  </si>
  <si>
    <t>华兰生物</t>
  </si>
  <si>
    <t>002008.SZ</t>
  </si>
  <si>
    <t>大族激光</t>
  </si>
  <si>
    <t>002024.SZ</t>
  </si>
  <si>
    <t>002027.SZ</t>
  </si>
  <si>
    <t>分众传媒</t>
  </si>
  <si>
    <t>002044.SZ</t>
  </si>
  <si>
    <t>美年健康</t>
  </si>
  <si>
    <t>002065.SZ</t>
  </si>
  <si>
    <t>东华软件</t>
  </si>
  <si>
    <t>002074.SZ</t>
  </si>
  <si>
    <t>国轩高科</t>
  </si>
  <si>
    <t>002081.SZ</t>
  </si>
  <si>
    <t>金螳螂</t>
  </si>
  <si>
    <t>002142.SZ</t>
  </si>
  <si>
    <t>宁波银行</t>
  </si>
  <si>
    <t>002146.SZ</t>
  </si>
  <si>
    <t>荣盛发展</t>
  </si>
  <si>
    <t>002153.SZ</t>
  </si>
  <si>
    <t>石基信息</t>
  </si>
  <si>
    <t>002174.SZ</t>
  </si>
  <si>
    <t>游族网络</t>
  </si>
  <si>
    <t>002202.SZ</t>
  </si>
  <si>
    <t>金风科技</t>
  </si>
  <si>
    <t>002230.SZ</t>
  </si>
  <si>
    <t>科大讯飞</t>
  </si>
  <si>
    <t>002236.SZ</t>
  </si>
  <si>
    <t>大华股份</t>
  </si>
  <si>
    <t>002241.SZ</t>
  </si>
  <si>
    <t>歌尔股份</t>
  </si>
  <si>
    <t>002252.SZ</t>
  </si>
  <si>
    <t>上海莱士</t>
  </si>
  <si>
    <t>002292.SZ</t>
  </si>
  <si>
    <t>奥飞娱乐</t>
  </si>
  <si>
    <t>002304.SZ</t>
  </si>
  <si>
    <t>洋河股份</t>
  </si>
  <si>
    <t>002310.SZ</t>
  </si>
  <si>
    <t>东方园林</t>
  </si>
  <si>
    <t>002352.SZ</t>
  </si>
  <si>
    <t>顺丰控股</t>
  </si>
  <si>
    <t>002385.SZ</t>
  </si>
  <si>
    <t>大北农</t>
  </si>
  <si>
    <t>002411.SZ</t>
  </si>
  <si>
    <t>必康股份</t>
  </si>
  <si>
    <t>002415.SZ</t>
  </si>
  <si>
    <t>海康威视</t>
  </si>
  <si>
    <t>002424.SZ</t>
  </si>
  <si>
    <t>贵州百灵</t>
  </si>
  <si>
    <t>002426.SZ</t>
  </si>
  <si>
    <t>胜利精密</t>
  </si>
  <si>
    <t>002450.SZ</t>
  </si>
  <si>
    <t>康得新</t>
  </si>
  <si>
    <t>002456.SZ</t>
  </si>
  <si>
    <t>002465.SZ</t>
  </si>
  <si>
    <t>海格通信</t>
  </si>
  <si>
    <t>002466.SZ</t>
  </si>
  <si>
    <t>天齐锂业</t>
  </si>
  <si>
    <t>002470.SZ</t>
  </si>
  <si>
    <t>金正大</t>
  </si>
  <si>
    <t>002475.SZ</t>
  </si>
  <si>
    <t>立讯精密</t>
  </si>
  <si>
    <t>002500.SZ</t>
  </si>
  <si>
    <t>山西证券</t>
  </si>
  <si>
    <t>002508.SZ</t>
  </si>
  <si>
    <t>老板电器</t>
  </si>
  <si>
    <t>002555.SZ</t>
  </si>
  <si>
    <t>三七互娱</t>
  </si>
  <si>
    <t>002558.SZ</t>
  </si>
  <si>
    <t>巨人网络</t>
  </si>
  <si>
    <t>002594.SZ</t>
  </si>
  <si>
    <t>比亚迪</t>
  </si>
  <si>
    <t>002602.SZ</t>
  </si>
  <si>
    <t>世纪华通</t>
  </si>
  <si>
    <t>002673.SZ</t>
  </si>
  <si>
    <t>西部证券</t>
  </si>
  <si>
    <t>002714.SZ</t>
  </si>
  <si>
    <t>牧原股份</t>
  </si>
  <si>
    <t>002736.SZ</t>
  </si>
  <si>
    <t>国信证券</t>
  </si>
  <si>
    <t>002739.SZ</t>
  </si>
  <si>
    <t>万达电影</t>
  </si>
  <si>
    <t>002797.SZ</t>
  </si>
  <si>
    <t>第一创业</t>
  </si>
  <si>
    <t>002831.SZ</t>
  </si>
  <si>
    <t>裕同科技</t>
  </si>
  <si>
    <t>002839.SZ</t>
  </si>
  <si>
    <t>张家港行</t>
  </si>
  <si>
    <t>002841.SZ</t>
  </si>
  <si>
    <t>视源股份</t>
  </si>
  <si>
    <t>300017.SZ</t>
  </si>
  <si>
    <t>网宿科技</t>
  </si>
  <si>
    <t>300024.SZ</t>
  </si>
  <si>
    <t>机器人</t>
  </si>
  <si>
    <t>300027.SZ</t>
  </si>
  <si>
    <t>华谊兄弟</t>
  </si>
  <si>
    <t>300033.SZ</t>
  </si>
  <si>
    <t>同花顺</t>
  </si>
  <si>
    <t>300059.SZ</t>
  </si>
  <si>
    <t>东方财富</t>
  </si>
  <si>
    <t>300070.SZ</t>
  </si>
  <si>
    <t>碧水源</t>
  </si>
  <si>
    <t>300072.SZ</t>
  </si>
  <si>
    <t>三聚环保</t>
  </si>
  <si>
    <t>300124.SZ</t>
  </si>
  <si>
    <t>汇川技术</t>
  </si>
  <si>
    <t>300144.SZ</t>
  </si>
  <si>
    <t>宋城演艺</t>
  </si>
  <si>
    <t>300251.SZ</t>
  </si>
  <si>
    <t>光线传媒</t>
  </si>
  <si>
    <t>300315.SZ</t>
  </si>
  <si>
    <t>掌趣科技</t>
  </si>
  <si>
    <t>600000.SH</t>
  </si>
  <si>
    <t>浦发银行</t>
  </si>
  <si>
    <t>600008.SH</t>
  </si>
  <si>
    <t>首创股份</t>
  </si>
  <si>
    <t>600009.SH</t>
  </si>
  <si>
    <t>上海机场</t>
  </si>
  <si>
    <t>600010.SH</t>
  </si>
  <si>
    <t>包钢股份</t>
  </si>
  <si>
    <t>600015.SH</t>
  </si>
  <si>
    <t>华夏银行</t>
  </si>
  <si>
    <t>600016.SH</t>
  </si>
  <si>
    <t>民生银行</t>
  </si>
  <si>
    <t>600018.SH</t>
  </si>
  <si>
    <t>上港集团</t>
  </si>
  <si>
    <t>600019.SH</t>
  </si>
  <si>
    <t>宝钢股份</t>
  </si>
  <si>
    <t>600021.SH</t>
  </si>
  <si>
    <t>上海电力</t>
  </si>
  <si>
    <t>600023.SH</t>
  </si>
  <si>
    <t>浙能电力</t>
  </si>
  <si>
    <t>600028.SH</t>
  </si>
  <si>
    <t>中国石化</t>
  </si>
  <si>
    <t>600029.SH</t>
  </si>
  <si>
    <t>南方航空</t>
  </si>
  <si>
    <t>600030.SH</t>
  </si>
  <si>
    <t>中信证券</t>
  </si>
  <si>
    <t>600031.SH</t>
  </si>
  <si>
    <t>三一重工</t>
  </si>
  <si>
    <t>600036.SH</t>
  </si>
  <si>
    <t>招商银行</t>
  </si>
  <si>
    <t>600038.SH</t>
  </si>
  <si>
    <t>中直股份</t>
  </si>
  <si>
    <t>600048.SH</t>
  </si>
  <si>
    <t>保利地产</t>
  </si>
  <si>
    <t>600050.SH</t>
  </si>
  <si>
    <t>中国联通</t>
  </si>
  <si>
    <t>600061.SH</t>
  </si>
  <si>
    <t>600066.SH</t>
  </si>
  <si>
    <t>宇通客车</t>
  </si>
  <si>
    <t>600068.SH</t>
  </si>
  <si>
    <t>葛洲坝</t>
  </si>
  <si>
    <t>600074.SH</t>
  </si>
  <si>
    <t>600085.SH</t>
  </si>
  <si>
    <t>同仁堂</t>
  </si>
  <si>
    <t>600089.SH</t>
  </si>
  <si>
    <t>特变电工</t>
  </si>
  <si>
    <t>600100.SH</t>
  </si>
  <si>
    <t>同方股份</t>
  </si>
  <si>
    <t>600104.SH</t>
  </si>
  <si>
    <t>上汽集团</t>
  </si>
  <si>
    <t>600109.SH</t>
  </si>
  <si>
    <t>国金证券</t>
  </si>
  <si>
    <t>600111.SH</t>
  </si>
  <si>
    <t>北方稀土</t>
  </si>
  <si>
    <t>600115.SH</t>
  </si>
  <si>
    <t>东方航空</t>
  </si>
  <si>
    <t>600118.SH</t>
  </si>
  <si>
    <t>中国卫星</t>
  </si>
  <si>
    <t>600153.SH</t>
  </si>
  <si>
    <t>建发股份</t>
  </si>
  <si>
    <t>600157.SH</t>
  </si>
  <si>
    <t>永泰能源</t>
  </si>
  <si>
    <t>600170.SH</t>
  </si>
  <si>
    <t>上海建工</t>
  </si>
  <si>
    <t>600177.SH</t>
  </si>
  <si>
    <t>雅戈尔</t>
  </si>
  <si>
    <t>600188.SH</t>
  </si>
  <si>
    <t>兖州煤业</t>
  </si>
  <si>
    <t>600196.SH</t>
  </si>
  <si>
    <t>复星医药</t>
  </si>
  <si>
    <t>600208.SH</t>
  </si>
  <si>
    <t>新湖中宝</t>
  </si>
  <si>
    <t>600221.SH</t>
  </si>
  <si>
    <t>海航控股</t>
  </si>
  <si>
    <t>600233.SH</t>
  </si>
  <si>
    <t>圆通速递</t>
  </si>
  <si>
    <t>600271.SH</t>
  </si>
  <si>
    <t>航天信息</t>
  </si>
  <si>
    <t>600276.SH</t>
  </si>
  <si>
    <t>恒瑞医药</t>
  </si>
  <si>
    <t>600297.SH</t>
  </si>
  <si>
    <t>广汇汽车</t>
  </si>
  <si>
    <t>600309.SH</t>
  </si>
  <si>
    <t>万华化学</t>
  </si>
  <si>
    <t>600332.SH</t>
  </si>
  <si>
    <t>白云山</t>
  </si>
  <si>
    <t>600340.SH</t>
  </si>
  <si>
    <t>华夏幸福</t>
  </si>
  <si>
    <t>600352.SH</t>
  </si>
  <si>
    <t>浙江龙盛</t>
  </si>
  <si>
    <t>600362.SH</t>
  </si>
  <si>
    <t>江西铜业</t>
  </si>
  <si>
    <t>600369.SH</t>
  </si>
  <si>
    <t>西南证券</t>
  </si>
  <si>
    <t>600372.SH</t>
  </si>
  <si>
    <t>中航电子</t>
  </si>
  <si>
    <t>600373.SH</t>
  </si>
  <si>
    <t>中文传媒</t>
  </si>
  <si>
    <t>600376.SH</t>
  </si>
  <si>
    <t>首开股份</t>
  </si>
  <si>
    <t>600383.SH</t>
  </si>
  <si>
    <t>金地集团</t>
  </si>
  <si>
    <t>600406.SH</t>
  </si>
  <si>
    <t>国电南瑞</t>
  </si>
  <si>
    <t>600415.SH</t>
  </si>
  <si>
    <t>小商品城</t>
  </si>
  <si>
    <t>600436.SH</t>
  </si>
  <si>
    <t>片仔癀</t>
  </si>
  <si>
    <t>600482.SH</t>
  </si>
  <si>
    <t>中国动力</t>
  </si>
  <si>
    <t>600485.SH</t>
  </si>
  <si>
    <t>信威集团</t>
  </si>
  <si>
    <t>600489.SH</t>
  </si>
  <si>
    <t>中金黄金</t>
  </si>
  <si>
    <t>600498.SH</t>
  </si>
  <si>
    <t>烽火通信</t>
  </si>
  <si>
    <t>600518.SH</t>
  </si>
  <si>
    <t>康美药业</t>
  </si>
  <si>
    <t>600519.SH</t>
  </si>
  <si>
    <t>贵州茅台</t>
  </si>
  <si>
    <t>600522.SH</t>
  </si>
  <si>
    <t>中天科技</t>
  </si>
  <si>
    <t>600535.SH</t>
  </si>
  <si>
    <t>天士力</t>
  </si>
  <si>
    <t>600547.SH</t>
  </si>
  <si>
    <t>山东黄金</t>
  </si>
  <si>
    <t>600549.SH</t>
  </si>
  <si>
    <t>厦门钨业</t>
  </si>
  <si>
    <t>600570.SH</t>
  </si>
  <si>
    <t>恒生电子</t>
  </si>
  <si>
    <t>600583.SH</t>
  </si>
  <si>
    <t>海油工程</t>
  </si>
  <si>
    <t>600585.SH</t>
  </si>
  <si>
    <t>海螺水泥</t>
  </si>
  <si>
    <t>600588.SH</t>
  </si>
  <si>
    <t>用友网络</t>
  </si>
  <si>
    <t>600606.SH</t>
  </si>
  <si>
    <t>绿地控股</t>
  </si>
  <si>
    <t>600637.SH</t>
  </si>
  <si>
    <t>东方明珠</t>
  </si>
  <si>
    <t>600649.SH</t>
  </si>
  <si>
    <t>城投控股</t>
  </si>
  <si>
    <t>600660.SH</t>
  </si>
  <si>
    <t>福耀玻璃</t>
  </si>
  <si>
    <t>600663.SH</t>
  </si>
  <si>
    <t>陆家嘴</t>
  </si>
  <si>
    <t>600674.SH</t>
  </si>
  <si>
    <t>川投能源</t>
  </si>
  <si>
    <t>600682.SH</t>
  </si>
  <si>
    <t>南京新百</t>
  </si>
  <si>
    <t>600685.SH</t>
  </si>
  <si>
    <t>中船防务</t>
  </si>
  <si>
    <t>600688.SH</t>
  </si>
  <si>
    <t>上海石化</t>
  </si>
  <si>
    <t>600690.SH</t>
  </si>
  <si>
    <t>青岛海尔</t>
  </si>
  <si>
    <t>600703.SH</t>
  </si>
  <si>
    <t>三安光电</t>
  </si>
  <si>
    <t>600704.SH</t>
  </si>
  <si>
    <t>物产中大</t>
  </si>
  <si>
    <t>600705.SH</t>
  </si>
  <si>
    <t>中航资本</t>
  </si>
  <si>
    <t>600739.SH</t>
  </si>
  <si>
    <t>辽宁成大</t>
  </si>
  <si>
    <t>600741.SH</t>
  </si>
  <si>
    <t>华域汽车</t>
  </si>
  <si>
    <t>600795.SH</t>
  </si>
  <si>
    <t>国电电力</t>
  </si>
  <si>
    <t>600804.SH</t>
  </si>
  <si>
    <t>鹏博士</t>
  </si>
  <si>
    <t>600816.SH</t>
  </si>
  <si>
    <t>安信信托</t>
  </si>
  <si>
    <t>600820.SH</t>
  </si>
  <si>
    <t>隧道股份</t>
  </si>
  <si>
    <t>600827.SH</t>
  </si>
  <si>
    <t>百联股份</t>
  </si>
  <si>
    <t>600837.SH</t>
  </si>
  <si>
    <t>海通证券</t>
  </si>
  <si>
    <t>600871.SH</t>
  </si>
  <si>
    <t>石化油服</t>
  </si>
  <si>
    <t>600886.SH</t>
  </si>
  <si>
    <t>国投电力</t>
  </si>
  <si>
    <t>600887.SH</t>
  </si>
  <si>
    <t>伊利股份</t>
  </si>
  <si>
    <t>600893.SH</t>
  </si>
  <si>
    <t>航发动力</t>
  </si>
  <si>
    <t>600895.SH</t>
  </si>
  <si>
    <t>张江高科</t>
  </si>
  <si>
    <t>600900.SH</t>
  </si>
  <si>
    <t>长江电力</t>
  </si>
  <si>
    <t>600909.SH</t>
  </si>
  <si>
    <t>华安证券</t>
  </si>
  <si>
    <t>600919.SH</t>
  </si>
  <si>
    <t>江苏银行</t>
  </si>
  <si>
    <t>600926.SH</t>
  </si>
  <si>
    <t>杭州银行</t>
  </si>
  <si>
    <t>600958.SH</t>
  </si>
  <si>
    <t>东方证券</t>
  </si>
  <si>
    <t>600959.SH</t>
  </si>
  <si>
    <t>江苏有线</t>
  </si>
  <si>
    <t>600977.SH</t>
  </si>
  <si>
    <t>中国电影</t>
  </si>
  <si>
    <t>600999.SH</t>
  </si>
  <si>
    <t>招商证券</t>
  </si>
  <si>
    <t>601006.SH</t>
  </si>
  <si>
    <t>大秦铁路</t>
  </si>
  <si>
    <t>601009.SH</t>
  </si>
  <si>
    <t>南京银行</t>
  </si>
  <si>
    <t>601018.SH</t>
  </si>
  <si>
    <t>宁波港</t>
  </si>
  <si>
    <t>601021.SH</t>
  </si>
  <si>
    <t>春秋航空</t>
  </si>
  <si>
    <t>601088.SH</t>
  </si>
  <si>
    <t>中国神华</t>
  </si>
  <si>
    <t>601099.SH</t>
  </si>
  <si>
    <t>太平洋</t>
  </si>
  <si>
    <t>601111.SH</t>
  </si>
  <si>
    <t>中国国航</t>
  </si>
  <si>
    <t>601117.SH</t>
  </si>
  <si>
    <t>中国化学</t>
  </si>
  <si>
    <t>601118.SH</t>
  </si>
  <si>
    <t>海南橡胶</t>
  </si>
  <si>
    <t>601155.SH</t>
  </si>
  <si>
    <t>新城控股</t>
  </si>
  <si>
    <t>601163.SH</t>
  </si>
  <si>
    <t>三角轮胎</t>
  </si>
  <si>
    <t>601166.SH</t>
  </si>
  <si>
    <t>兴业银行</t>
  </si>
  <si>
    <t>601169.SH</t>
  </si>
  <si>
    <t>北京银行</t>
  </si>
  <si>
    <t>601186.SH</t>
  </si>
  <si>
    <t>中国铁建</t>
  </si>
  <si>
    <t>601198.SH</t>
  </si>
  <si>
    <t>东兴证券</t>
  </si>
  <si>
    <t>601211.SH</t>
  </si>
  <si>
    <t>国泰君安</t>
  </si>
  <si>
    <t>601216.SH</t>
  </si>
  <si>
    <t>君正集团</t>
  </si>
  <si>
    <t>601225.SH</t>
  </si>
  <si>
    <t>陕西煤业</t>
  </si>
  <si>
    <t>601229.SH</t>
  </si>
  <si>
    <t>上海银行</t>
  </si>
  <si>
    <t>601288.SH</t>
  </si>
  <si>
    <t>农业银行</t>
  </si>
  <si>
    <t>601318.SH</t>
  </si>
  <si>
    <t>中国平安</t>
  </si>
  <si>
    <t>601328.SH</t>
  </si>
  <si>
    <t>交通银行</t>
  </si>
  <si>
    <t>601333.SH</t>
  </si>
  <si>
    <t>广深铁路</t>
  </si>
  <si>
    <t>601336.SH</t>
  </si>
  <si>
    <t>新华保险</t>
  </si>
  <si>
    <t>601375.SH</t>
  </si>
  <si>
    <t>中原证券</t>
  </si>
  <si>
    <t>601377.SH</t>
  </si>
  <si>
    <t>兴业证券</t>
  </si>
  <si>
    <t>601390.SH</t>
  </si>
  <si>
    <t>中国中铁</t>
  </si>
  <si>
    <t>601398.SH</t>
  </si>
  <si>
    <t>工商银行</t>
  </si>
  <si>
    <t>601555.SH</t>
  </si>
  <si>
    <t>东吴证券</t>
  </si>
  <si>
    <t>601600.SH</t>
  </si>
  <si>
    <t>中国铝业</t>
  </si>
  <si>
    <t>601601.SH</t>
  </si>
  <si>
    <t>中国太保</t>
  </si>
  <si>
    <t>601607.SH</t>
  </si>
  <si>
    <t>上海医药</t>
  </si>
  <si>
    <t>601608.SH</t>
  </si>
  <si>
    <t>中信重工</t>
  </si>
  <si>
    <t>601611.SH</t>
  </si>
  <si>
    <t>中国核建</t>
  </si>
  <si>
    <t>601618.SH</t>
  </si>
  <si>
    <t>中国中冶</t>
  </si>
  <si>
    <t>601628.SH</t>
  </si>
  <si>
    <t>中国人寿</t>
  </si>
  <si>
    <t>601633.SH</t>
  </si>
  <si>
    <t>长城汽车</t>
  </si>
  <si>
    <t>601668.SH</t>
  </si>
  <si>
    <t>中国建筑</t>
  </si>
  <si>
    <t>601669.SH</t>
  </si>
  <si>
    <t>中国电建</t>
  </si>
  <si>
    <t>601688.SH</t>
  </si>
  <si>
    <t>华泰证券</t>
  </si>
  <si>
    <t>601718.SH</t>
  </si>
  <si>
    <t>际华集团</t>
  </si>
  <si>
    <t>601727.SH</t>
  </si>
  <si>
    <t>上海电气</t>
  </si>
  <si>
    <t>601766.SH</t>
  </si>
  <si>
    <t>中国中车</t>
  </si>
  <si>
    <t>601788.SH</t>
  </si>
  <si>
    <t>光大证券</t>
  </si>
  <si>
    <t>601800.SH</t>
  </si>
  <si>
    <t>中国交建</t>
  </si>
  <si>
    <t>601818.SH</t>
  </si>
  <si>
    <t>光大银行</t>
  </si>
  <si>
    <t>601857.SH</t>
  </si>
  <si>
    <t>中国石油</t>
  </si>
  <si>
    <t>601866.SH</t>
  </si>
  <si>
    <t>中远海发</t>
  </si>
  <si>
    <t>601872.SH</t>
  </si>
  <si>
    <t>招商轮船</t>
  </si>
  <si>
    <t>601877.SH</t>
  </si>
  <si>
    <t>正泰电器</t>
  </si>
  <si>
    <t>601881.SH</t>
  </si>
  <si>
    <t>中国银河</t>
  </si>
  <si>
    <t>601888.SH</t>
  </si>
  <si>
    <t>中国国旅</t>
  </si>
  <si>
    <t>601899.SH</t>
  </si>
  <si>
    <t>紫金矿业</t>
  </si>
  <si>
    <t>601901.SH</t>
  </si>
  <si>
    <t>方正证券</t>
  </si>
  <si>
    <t>601919.SH</t>
  </si>
  <si>
    <t>中远海控</t>
  </si>
  <si>
    <t>601933.SH</t>
  </si>
  <si>
    <t>永辉超市</t>
  </si>
  <si>
    <t>601939.SH</t>
  </si>
  <si>
    <t>建设银行</t>
  </si>
  <si>
    <t>601958.SH</t>
  </si>
  <si>
    <t>金钼股份</t>
  </si>
  <si>
    <t>601966.SH</t>
  </si>
  <si>
    <t>玲珑轮胎</t>
  </si>
  <si>
    <t>601985.SH</t>
  </si>
  <si>
    <t>中国核电</t>
  </si>
  <si>
    <t>601988.SH</t>
  </si>
  <si>
    <t>中国银行</t>
  </si>
  <si>
    <t>601989.SH</t>
  </si>
  <si>
    <t>中国重工</t>
  </si>
  <si>
    <t>601992.SH</t>
  </si>
  <si>
    <t>601997.SH</t>
  </si>
  <si>
    <t>贵阳银行</t>
  </si>
  <si>
    <t>601998.SH</t>
  </si>
  <si>
    <t>中信银行</t>
  </si>
  <si>
    <t>603160.SH</t>
  </si>
  <si>
    <t>汇顶科技</t>
  </si>
  <si>
    <t>603858.SH</t>
  </si>
  <si>
    <t>步长制药</t>
  </si>
  <si>
    <t>603993.SH</t>
  </si>
  <si>
    <t>洛阳钼业</t>
  </si>
  <si>
    <t>000723.SZ</t>
  </si>
  <si>
    <t>美锦能源</t>
  </si>
  <si>
    <t>000898.SZ</t>
  </si>
  <si>
    <t>鞍钢股份</t>
  </si>
  <si>
    <t>苏宁易购</t>
  </si>
  <si>
    <t>002294.SZ</t>
  </si>
  <si>
    <t>信立泰</t>
  </si>
  <si>
    <t>欧菲科技</t>
  </si>
  <si>
    <t>002460.SZ</t>
  </si>
  <si>
    <t>赣锋锂业</t>
  </si>
  <si>
    <t>002468.SZ</t>
  </si>
  <si>
    <t>申通快递</t>
  </si>
  <si>
    <t>002572.SZ</t>
  </si>
  <si>
    <t>索菲亚</t>
  </si>
  <si>
    <t>002601.SZ</t>
  </si>
  <si>
    <t>龙蟒佰利</t>
  </si>
  <si>
    <t>002608.SZ</t>
  </si>
  <si>
    <t>江苏国信</t>
  </si>
  <si>
    <t>002624.SZ</t>
  </si>
  <si>
    <t>完美世界</t>
  </si>
  <si>
    <t>300003.SZ</t>
  </si>
  <si>
    <t>乐普医疗</t>
  </si>
  <si>
    <t>300015.SZ</t>
  </si>
  <si>
    <t>爱尔眼科</t>
  </si>
  <si>
    <t>300122.SZ</t>
  </si>
  <si>
    <t>智飞生物</t>
  </si>
  <si>
    <t>300136.SZ</t>
  </si>
  <si>
    <t>信维通信</t>
  </si>
  <si>
    <t>600011.SH</t>
  </si>
  <si>
    <t>华能国际</t>
  </si>
  <si>
    <t>国投资本</t>
  </si>
  <si>
    <t>ST保千里</t>
  </si>
  <si>
    <t>600219.SH</t>
  </si>
  <si>
    <t>南山铝业</t>
  </si>
  <si>
    <t>600390.SH</t>
  </si>
  <si>
    <t>五矿资本</t>
  </si>
  <si>
    <t>601012.SH</t>
  </si>
  <si>
    <t>隆基股份</t>
  </si>
  <si>
    <t>601212.SH</t>
  </si>
  <si>
    <t>白银有色</t>
  </si>
  <si>
    <t>601228.SH</t>
  </si>
  <si>
    <t>广州港</t>
  </si>
  <si>
    <t>601878.SH</t>
  </si>
  <si>
    <t>浙商证券</t>
  </si>
  <si>
    <t>601898.SH</t>
  </si>
  <si>
    <t>中煤能源</t>
  </si>
  <si>
    <t>601991.SH</t>
  </si>
  <si>
    <t>大唐发电</t>
  </si>
  <si>
    <t>金隅集团</t>
  </si>
  <si>
    <t>603799.SH</t>
  </si>
  <si>
    <t>华友钴业</t>
  </si>
  <si>
    <t>603833.SH</t>
  </si>
  <si>
    <t>欧派家居</t>
  </si>
  <si>
    <t>000001.SZ</t>
    <phoneticPr fontId="18" type="noConversion"/>
  </si>
  <si>
    <t>平安银行</t>
    <phoneticPr fontId="18" type="noConversion"/>
  </si>
  <si>
    <t>Wind代码</t>
    <phoneticPr fontId="18" type="noConversion"/>
  </si>
  <si>
    <t>证券名称</t>
    <phoneticPr fontId="18" type="noConversion"/>
  </si>
  <si>
    <t>权重</t>
    <phoneticPr fontId="18" type="noConversion"/>
  </si>
  <si>
    <t>三月</t>
    <phoneticPr fontId="18" type="noConversion"/>
  </si>
  <si>
    <t>四月</t>
    <phoneticPr fontId="18" type="noConversion"/>
  </si>
  <si>
    <t>五月</t>
    <phoneticPr fontId="18" type="noConversion"/>
  </si>
  <si>
    <t>六月</t>
    <phoneticPr fontId="18" type="noConversion"/>
  </si>
  <si>
    <t>七月</t>
    <phoneticPr fontId="18" type="noConversion"/>
  </si>
  <si>
    <t>八月</t>
    <phoneticPr fontId="18" type="noConversion"/>
  </si>
  <si>
    <t>2017年报分红时间</t>
    <phoneticPr fontId="18" type="noConversion"/>
  </si>
  <si>
    <t>2017股权登记日</t>
    <phoneticPr fontId="18" type="noConversion"/>
  </si>
  <si>
    <t>2017分红金额</t>
    <phoneticPr fontId="18" type="noConversion"/>
  </si>
  <si>
    <t>2017股权登记日收盘价</t>
    <phoneticPr fontId="18" type="noConversion"/>
  </si>
  <si>
    <t>2017分红率</t>
    <phoneticPr fontId="18" type="noConversion"/>
  </si>
  <si>
    <t>000063.SZ</t>
    <phoneticPr fontId="18" type="noConversion"/>
  </si>
  <si>
    <t>2016年报净利润</t>
    <phoneticPr fontId="18" type="noConversion"/>
  </si>
  <si>
    <t>2017中报股权登记日</t>
    <phoneticPr fontId="18" type="noConversion"/>
  </si>
  <si>
    <t>2017中报分红金额</t>
    <phoneticPr fontId="18" type="noConversion"/>
  </si>
  <si>
    <t>2017中报股权登记日收盘价</t>
    <phoneticPr fontId="18" type="noConversion"/>
  </si>
  <si>
    <t>2017中报分红率</t>
    <phoneticPr fontId="18" type="noConversion"/>
  </si>
  <si>
    <t>预测影响点数</t>
    <phoneticPr fontId="18" type="noConversion"/>
  </si>
  <si>
    <t>九月</t>
    <phoneticPr fontId="18" type="noConversion"/>
  </si>
  <si>
    <t>分红点数汇总</t>
    <phoneticPr fontId="18" type="noConversion"/>
  </si>
  <si>
    <t>分红点数汇总</t>
    <phoneticPr fontId="18" type="noConversion"/>
  </si>
  <si>
    <t>三月分红</t>
    <phoneticPr fontId="18" type="noConversion"/>
  </si>
  <si>
    <t>四月分红</t>
    <phoneticPr fontId="18" type="noConversion"/>
  </si>
  <si>
    <t>已实施点数</t>
    <phoneticPr fontId="18" type="noConversion"/>
  </si>
  <si>
    <t>五月分红</t>
    <phoneticPr fontId="18" type="noConversion"/>
  </si>
  <si>
    <t>六月分红</t>
    <phoneticPr fontId="18" type="noConversion"/>
  </si>
  <si>
    <t>七月分红</t>
    <phoneticPr fontId="18" type="noConversion"/>
  </si>
  <si>
    <t>八月分红</t>
    <phoneticPr fontId="18" type="noConversion"/>
  </si>
  <si>
    <t>九月分红</t>
    <phoneticPr fontId="18" type="noConversion"/>
  </si>
  <si>
    <t>2017中报分红状态</t>
    <phoneticPr fontId="18" type="noConversion"/>
  </si>
  <si>
    <t>十月</t>
    <phoneticPr fontId="18" type="noConversion"/>
  </si>
  <si>
    <t>十一月</t>
    <phoneticPr fontId="18" type="noConversion"/>
  </si>
  <si>
    <t>十二月</t>
    <phoneticPr fontId="18" type="noConversion"/>
  </si>
  <si>
    <t>预测中报影响点数</t>
    <phoneticPr fontId="18" type="noConversion"/>
  </si>
  <si>
    <t>中报分红</t>
    <phoneticPr fontId="18" type="noConversion"/>
  </si>
  <si>
    <t>年报分红点数</t>
    <phoneticPr fontId="18" type="noConversion"/>
  </si>
  <si>
    <t>中报分红点数</t>
    <phoneticPr fontId="18" type="noConversion"/>
  </si>
  <si>
    <t>汇总点数</t>
    <phoneticPr fontId="18" type="noConversion"/>
  </si>
  <si>
    <t>十一月分红</t>
    <phoneticPr fontId="18" type="noConversion"/>
  </si>
  <si>
    <t>十月分红</t>
    <phoneticPr fontId="18" type="noConversion"/>
  </si>
  <si>
    <t>十二月分红</t>
    <phoneticPr fontId="18" type="noConversion"/>
  </si>
  <si>
    <t>2017年报分红状态</t>
    <phoneticPr fontId="18" type="noConversion"/>
  </si>
  <si>
    <t>2017年报分红情况</t>
    <phoneticPr fontId="18" type="noConversion"/>
  </si>
  <si>
    <t>2018年中报分红情况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</si>
  <si>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</si>
  <si>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</si>
  <si>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</si>
  <si>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</si>
  <si>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e</t>
    <phoneticPr fontId="18" type="noConversion"/>
  </si>
  <si>
    <t>f</t>
    <phoneticPr fontId="18" type="noConversion"/>
  </si>
  <si>
    <t>g</t>
    <phoneticPr fontId="18" type="noConversion"/>
  </si>
  <si>
    <t>h</t>
    <phoneticPr fontId="18" type="noConversion"/>
  </si>
  <si>
    <t>i</t>
    <phoneticPr fontId="18" type="noConversion"/>
  </si>
  <si>
    <t>j</t>
    <phoneticPr fontId="18" type="noConversion"/>
  </si>
  <si>
    <t>k</t>
    <phoneticPr fontId="18" type="noConversion"/>
  </si>
  <si>
    <t>l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</si>
</sst>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###,###,##0.0000"/>
    <numFmt numFmtId="177" formatCode="###,###,##0.00000"/>
    <numFmt numFmtId="178" formatCode="#,##0.00_);[Red]\(#,##0.00\)"/>
    <numFmt numFmtId="179" formatCode="0.00_);[Red]\(0.00\)"/>
    <numFmt numFmtId="180" formatCode="0.00_ "/>
  </numFmts>
  <fonts count="3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0" borderId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5" fillId="0" borderId="1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3" applyNumberFormat="0" applyFill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1" fillId="6" borderId="4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34" fillId="0" borderId="6" applyNumberFormat="0" applyFill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5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7" fillId="6" borderId="5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38" fillId="5" borderId="4" applyNumberForma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  <xf numFmtId="0" fontId="22" fillId="8" borderId="8" applyNumberFormat="0" applyFont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0" xfId="0">
      <alignment vertical="center"/>
    </xf>
    <xf numFmtId="0" fontId="19" fillId="3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49" fontId="14" fillId="0" borderId="0" xfId="0" applyNumberFormat="1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19" fillId="34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19" fillId="33" borderId="0" xfId="0" applyNumberFormat="1" applyFont="1" applyFill="1" applyAlignment="1">
      <alignment horizontal="center" vertical="center"/>
    </xf>
    <xf numFmtId="178" fontId="0" fillId="0" borderId="0" xfId="0" applyNumberFormat="1" applyFill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0" xfId="0" applyNumberFormat="1">
      <alignment vertical="center"/>
    </xf>
    <xf numFmtId="10" fontId="19" fillId="33" borderId="0" xfId="0" applyNumberFormat="1" applyFont="1" applyFill="1" applyAlignment="1">
      <alignment horizontal="center" vertical="center"/>
    </xf>
    <xf numFmtId="179" fontId="19" fillId="33" borderId="0" xfId="0" applyNumberFormat="1" applyFont="1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49" fontId="19" fillId="38" borderId="0" xfId="0" applyNumberFormat="1" applyFont="1" applyFill="1" applyAlignment="1">
      <alignment horizontal="center" vertical="center"/>
    </xf>
    <xf numFmtId="0" fontId="19" fillId="35" borderId="0" xfId="0" applyFont="1" applyFill="1" applyAlignment="1">
      <alignment horizontal="center" vertical="center"/>
    </xf>
    <xf numFmtId="0" fontId="19" fillId="37" borderId="0" xfId="0" applyFont="1" applyFill="1" applyAlignment="1">
      <alignment horizontal="center" vertical="center"/>
    </xf>
    <xf numFmtId="180" fontId="19" fillId="38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19" fillId="36" borderId="0" xfId="0" applyFont="1" applyFill="1" applyAlignment="1">
      <alignment horizontal="center" vertical="center"/>
    </xf>
    <xf numFmtId="49" fontId="0" fillId="34" borderId="0" xfId="0" applyNumberFormat="1" applyFill="1" applyAlignment="1">
      <alignment horizontal="center" vertical="center"/>
    </xf>
    <xf numFmtId="10" fontId="0" fillId="34" borderId="0" xfId="0" applyNumberFormat="1" applyFill="1" applyAlignment="1">
      <alignment horizontal="center" vertical="center"/>
    </xf>
    <xf numFmtId="179" fontId="0" fillId="34" borderId="0" xfId="0" applyNumberFormat="1" applyFill="1" applyAlignment="1">
      <alignment horizontal="center" vertical="center"/>
    </xf>
    <xf numFmtId="178" fontId="0" fillId="34" borderId="0" xfId="0" applyNumberFormat="1" applyFill="1" applyAlignment="1">
      <alignment horizontal="center" vertical="center"/>
    </xf>
    <xf numFmtId="176" fontId="0" fillId="34" borderId="0" xfId="0" applyNumberFormat="1" applyFill="1">
      <alignment vertical="center"/>
    </xf>
    <xf numFmtId="176" fontId="0" fillId="34" borderId="0" xfId="0" applyNumberFormat="1" applyFill="1" applyAlignment="1">
      <alignment horizontal="center" vertical="center"/>
    </xf>
    <xf numFmtId="0" fontId="0" fillId="34" borderId="0" xfId="0" applyFill="1">
      <alignment vertical="center"/>
    </xf>
    <xf numFmtId="14" fontId="0" fillId="34" borderId="0" xfId="0" applyNumberFormat="1" applyFill="1" applyAlignment="1">
      <alignment horizontal="center" vertical="center"/>
    </xf>
    <xf numFmtId="49" fontId="0" fillId="36" borderId="0" xfId="0" applyNumberFormat="1" applyFill="1" applyAlignment="1">
      <alignment horizontal="center" vertical="center"/>
    </xf>
    <xf numFmtId="10" fontId="0" fillId="36" borderId="0" xfId="0" applyNumberFormat="1" applyFill="1" applyAlignment="1">
      <alignment horizontal="center" vertical="center"/>
    </xf>
    <xf numFmtId="179" fontId="0" fillId="36" borderId="0" xfId="0" applyNumberFormat="1" applyFill="1" applyAlignment="1">
      <alignment horizontal="center" vertical="center"/>
    </xf>
    <xf numFmtId="178" fontId="0" fillId="36" borderId="0" xfId="0" applyNumberFormat="1" applyFill="1" applyAlignment="1">
      <alignment horizontal="center" vertical="center"/>
    </xf>
    <xf numFmtId="176" fontId="0" fillId="36" borderId="0" xfId="0" applyNumberFormat="1" applyFill="1">
      <alignment vertical="center"/>
    </xf>
    <xf numFmtId="176" fontId="0" fillId="36" borderId="0" xfId="0" applyNumberFormat="1" applyFill="1" applyAlignment="1">
      <alignment horizontal="center" vertical="center"/>
    </xf>
    <xf numFmtId="0" fontId="0" fillId="36" borderId="0" xfId="0" applyFill="1">
      <alignment vertical="center"/>
    </xf>
    <xf numFmtId="49" fontId="0" fillId="39" borderId="0" xfId="0" applyNumberFormat="1" applyFill="1" applyAlignment="1">
      <alignment horizontal="center" vertical="center"/>
    </xf>
    <xf numFmtId="10" fontId="0" fillId="39" borderId="0" xfId="0" applyNumberFormat="1" applyFill="1" applyAlignment="1">
      <alignment horizontal="center" vertical="center"/>
    </xf>
    <xf numFmtId="179" fontId="0" fillId="39" borderId="0" xfId="0" applyNumberFormat="1" applyFill="1" applyAlignment="1">
      <alignment horizontal="center" vertical="center"/>
    </xf>
    <xf numFmtId="0" fontId="0" fillId="39" borderId="0" xfId="0" applyFill="1" applyAlignment="1">
      <alignment horizontal="center" vertical="center"/>
    </xf>
    <xf numFmtId="178" fontId="0" fillId="39" borderId="0" xfId="0" applyNumberFormat="1" applyFill="1" applyAlignment="1">
      <alignment horizontal="center" vertical="center"/>
    </xf>
    <xf numFmtId="176" fontId="0" fillId="39" borderId="0" xfId="0" applyNumberFormat="1" applyFill="1">
      <alignment vertical="center"/>
    </xf>
    <xf numFmtId="176" fontId="0" fillId="39" borderId="0" xfId="0" applyNumberFormat="1" applyFill="1" applyAlignment="1">
      <alignment horizontal="center" vertical="center"/>
    </xf>
    <xf numFmtId="0" fontId="0" fillId="39" borderId="0" xfId="0" applyFill="1">
      <alignment vertical="center"/>
    </xf>
  </cellXfs>
  <cellStyles count="540">
    <cellStyle name="20% - 强调文字颜色 1 2" xfId="44"/>
    <cellStyle name="20% - 强调文字颜色 1 2 2" xfId="45"/>
    <cellStyle name="20% - 强调文字颜色 1 2 2 2" xfId="294"/>
    <cellStyle name="20% - 强调文字颜色 1 2 3" xfId="293"/>
    <cellStyle name="20% - 强调文字颜色 1 3" xfId="46"/>
    <cellStyle name="20% - 强调文字颜色 1 3 2" xfId="295"/>
    <cellStyle name="20% - 强调文字颜色 1 4" xfId="47"/>
    <cellStyle name="20% - 强调文字颜色 1 4 2" xfId="296"/>
    <cellStyle name="20% - 强调文字颜色 1 5" xfId="48"/>
    <cellStyle name="20% - 强调文字颜色 1 5 2" xfId="297"/>
    <cellStyle name="20% - 强调文字颜色 2 2" xfId="49"/>
    <cellStyle name="20% - 强调文字颜色 2 2 2" xfId="50"/>
    <cellStyle name="20% - 强调文字颜色 2 2 2 2" xfId="299"/>
    <cellStyle name="20% - 强调文字颜色 2 2 3" xfId="298"/>
    <cellStyle name="20% - 强调文字颜色 2 3" xfId="51"/>
    <cellStyle name="20% - 强调文字颜色 2 3 2" xfId="300"/>
    <cellStyle name="20% - 强调文字颜色 2 4" xfId="52"/>
    <cellStyle name="20% - 强调文字颜色 2 4 2" xfId="301"/>
    <cellStyle name="20% - 强调文字颜色 2 5" xfId="53"/>
    <cellStyle name="20% - 强调文字颜色 2 5 2" xfId="302"/>
    <cellStyle name="20% - 强调文字颜色 3 2" xfId="54"/>
    <cellStyle name="20% - 强调文字颜色 3 2 2" xfId="55"/>
    <cellStyle name="20% - 强调文字颜色 3 2 2 2" xfId="304"/>
    <cellStyle name="20% - 强调文字颜色 3 2 3" xfId="303"/>
    <cellStyle name="20% - 强调文字颜色 3 3" xfId="56"/>
    <cellStyle name="20% - 强调文字颜色 3 3 2" xfId="305"/>
    <cellStyle name="20% - 强调文字颜色 3 4" xfId="57"/>
    <cellStyle name="20% - 强调文字颜色 3 4 2" xfId="306"/>
    <cellStyle name="20% - 强调文字颜色 3 5" xfId="58"/>
    <cellStyle name="20% - 强调文字颜色 3 5 2" xfId="307"/>
    <cellStyle name="20% - 强调文字颜色 4 2" xfId="59"/>
    <cellStyle name="20% - 强调文字颜色 4 2 2" xfId="60"/>
    <cellStyle name="20% - 强调文字颜色 4 2 2 2" xfId="309"/>
    <cellStyle name="20% - 强调文字颜色 4 2 3" xfId="308"/>
    <cellStyle name="20% - 强调文字颜色 4 3" xfId="61"/>
    <cellStyle name="20% - 强调文字颜色 4 3 2" xfId="310"/>
    <cellStyle name="20% - 强调文字颜色 4 4" xfId="62"/>
    <cellStyle name="20% - 强调文字颜色 4 4 2" xfId="311"/>
    <cellStyle name="20% - 强调文字颜色 4 5" xfId="63"/>
    <cellStyle name="20% - 强调文字颜色 4 5 2" xfId="312"/>
    <cellStyle name="20% - 强调文字颜色 5 2" xfId="64"/>
    <cellStyle name="20% - 强调文字颜色 5 2 2" xfId="65"/>
    <cellStyle name="20% - 强调文字颜色 5 2 2 2" xfId="314"/>
    <cellStyle name="20% - 强调文字颜色 5 2 3" xfId="313"/>
    <cellStyle name="20% - 强调文字颜色 5 3" xfId="66"/>
    <cellStyle name="20% - 强调文字颜色 5 3 2" xfId="315"/>
    <cellStyle name="20% - 强调文字颜色 5 4" xfId="67"/>
    <cellStyle name="20% - 强调文字颜色 5 4 2" xfId="316"/>
    <cellStyle name="20% - 强调文字颜色 5 5" xfId="68"/>
    <cellStyle name="20% - 强调文字颜色 5 5 2" xfId="317"/>
    <cellStyle name="20% - 强调文字颜色 6 2" xfId="69"/>
    <cellStyle name="20% - 强调文字颜色 6 2 2" xfId="70"/>
    <cellStyle name="20% - 强调文字颜色 6 2 2 2" xfId="319"/>
    <cellStyle name="20% - 强调文字颜色 6 2 3" xfId="318"/>
    <cellStyle name="20% - 强调文字颜色 6 3" xfId="71"/>
    <cellStyle name="20% - 强调文字颜色 6 3 2" xfId="320"/>
    <cellStyle name="20% - 强调文字颜色 6 4" xfId="72"/>
    <cellStyle name="20% - 强调文字颜色 6 4 2" xfId="321"/>
    <cellStyle name="20% - 强调文字颜色 6 5" xfId="73"/>
    <cellStyle name="20% - 强调文字颜色 6 5 2" xfId="322"/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强调文字颜色 1 2" xfId="74"/>
    <cellStyle name="40% - 强调文字颜色 1 2 2" xfId="75"/>
    <cellStyle name="40% - 强调文字颜色 1 2 2 2" xfId="324"/>
    <cellStyle name="40% - 强调文字颜色 1 2 3" xfId="323"/>
    <cellStyle name="40% - 强调文字颜色 1 3" xfId="76"/>
    <cellStyle name="40% - 强调文字颜色 1 3 2" xfId="325"/>
    <cellStyle name="40% - 强调文字颜色 1 4" xfId="77"/>
    <cellStyle name="40% - 强调文字颜色 1 4 2" xfId="326"/>
    <cellStyle name="40% - 强调文字颜色 1 5" xfId="78"/>
    <cellStyle name="40% - 强调文字颜色 1 5 2" xfId="327"/>
    <cellStyle name="40% - 强调文字颜色 2 2" xfId="79"/>
    <cellStyle name="40% - 强调文字颜色 2 2 2" xfId="80"/>
    <cellStyle name="40% - 强调文字颜色 2 2 2 2" xfId="329"/>
    <cellStyle name="40% - 强调文字颜色 2 2 3" xfId="328"/>
    <cellStyle name="40% - 强调文字颜色 2 3" xfId="81"/>
    <cellStyle name="40% - 强调文字颜色 2 3 2" xfId="330"/>
    <cellStyle name="40% - 强调文字颜色 2 4" xfId="82"/>
    <cellStyle name="40% - 强调文字颜色 2 4 2" xfId="331"/>
    <cellStyle name="40% - 强调文字颜色 2 5" xfId="83"/>
    <cellStyle name="40% - 强调文字颜色 2 5 2" xfId="332"/>
    <cellStyle name="40% - 强调文字颜色 3 2" xfId="84"/>
    <cellStyle name="40% - 强调文字颜色 3 2 2" xfId="85"/>
    <cellStyle name="40% - 强调文字颜色 3 2 2 2" xfId="334"/>
    <cellStyle name="40% - 强调文字颜色 3 2 3" xfId="333"/>
    <cellStyle name="40% - 强调文字颜色 3 3" xfId="86"/>
    <cellStyle name="40% - 强调文字颜色 3 3 2" xfId="335"/>
    <cellStyle name="40% - 强调文字颜色 3 4" xfId="87"/>
    <cellStyle name="40% - 强调文字颜色 3 4 2" xfId="336"/>
    <cellStyle name="40% - 强调文字颜色 3 5" xfId="88"/>
    <cellStyle name="40% - 强调文字颜色 3 5 2" xfId="337"/>
    <cellStyle name="40% - 强调文字颜色 4 2" xfId="89"/>
    <cellStyle name="40% - 强调文字颜色 4 2 2" xfId="90"/>
    <cellStyle name="40% - 强调文字颜色 4 2 2 2" xfId="339"/>
    <cellStyle name="40% - 强调文字颜色 4 2 3" xfId="338"/>
    <cellStyle name="40% - 强调文字颜色 4 3" xfId="91"/>
    <cellStyle name="40% - 强调文字颜色 4 3 2" xfId="340"/>
    <cellStyle name="40% - 强调文字颜色 4 4" xfId="92"/>
    <cellStyle name="40% - 强调文字颜色 4 4 2" xfId="341"/>
    <cellStyle name="40% - 强调文字颜色 4 5" xfId="93"/>
    <cellStyle name="40% - 强调文字颜色 4 5 2" xfId="342"/>
    <cellStyle name="40% - 强调文字颜色 5 2" xfId="94"/>
    <cellStyle name="40% - 强调文字颜色 5 2 2" xfId="95"/>
    <cellStyle name="40% - 强调文字颜色 5 2 2 2" xfId="344"/>
    <cellStyle name="40% - 强调文字颜色 5 2 3" xfId="343"/>
    <cellStyle name="40% - 强调文字颜色 5 3" xfId="96"/>
    <cellStyle name="40% - 强调文字颜色 5 3 2" xfId="345"/>
    <cellStyle name="40% - 强调文字颜色 5 4" xfId="97"/>
    <cellStyle name="40% - 强调文字颜色 5 4 2" xfId="346"/>
    <cellStyle name="40% - 强调文字颜色 5 5" xfId="98"/>
    <cellStyle name="40% - 强调文字颜色 5 5 2" xfId="347"/>
    <cellStyle name="40% - 强调文字颜色 6 2" xfId="99"/>
    <cellStyle name="40% - 强调文字颜色 6 2 2" xfId="100"/>
    <cellStyle name="40% - 强调文字颜色 6 2 2 2" xfId="349"/>
    <cellStyle name="40% - 强调文字颜色 6 2 3" xfId="348"/>
    <cellStyle name="40% - 强调文字颜色 6 3" xfId="101"/>
    <cellStyle name="40% - 强调文字颜色 6 3 2" xfId="350"/>
    <cellStyle name="40% - 强调文字颜色 6 4" xfId="102"/>
    <cellStyle name="40% - 强调文字颜色 6 4 2" xfId="351"/>
    <cellStyle name="40% - 强调文字颜色 6 5" xfId="103"/>
    <cellStyle name="40% - 强调文字颜色 6 5 2" xfId="352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强调文字颜色 1 2" xfId="104"/>
    <cellStyle name="60% - 强调文字颜色 1 2 2" xfId="105"/>
    <cellStyle name="60% - 强调文字颜色 1 2 2 2" xfId="354"/>
    <cellStyle name="60% - 强调文字颜色 1 2 3" xfId="353"/>
    <cellStyle name="60% - 强调文字颜色 1 3" xfId="106"/>
    <cellStyle name="60% - 强调文字颜色 1 3 2" xfId="355"/>
    <cellStyle name="60% - 强调文字颜色 1 4" xfId="107"/>
    <cellStyle name="60% - 强调文字颜色 1 4 2" xfId="356"/>
    <cellStyle name="60% - 强调文字颜色 1 5" xfId="108"/>
    <cellStyle name="60% - 强调文字颜色 1 5 2" xfId="357"/>
    <cellStyle name="60% - 强调文字颜色 2 2" xfId="109"/>
    <cellStyle name="60% - 强调文字颜色 2 2 2" xfId="110"/>
    <cellStyle name="60% - 强调文字颜色 2 2 2 2" xfId="359"/>
    <cellStyle name="60% - 强调文字颜色 2 2 3" xfId="358"/>
    <cellStyle name="60% - 强调文字颜色 2 3" xfId="111"/>
    <cellStyle name="60% - 强调文字颜色 2 3 2" xfId="360"/>
    <cellStyle name="60% - 强调文字颜色 2 4" xfId="112"/>
    <cellStyle name="60% - 强调文字颜色 2 4 2" xfId="361"/>
    <cellStyle name="60% - 强调文字颜色 2 5" xfId="113"/>
    <cellStyle name="60% - 强调文字颜色 2 5 2" xfId="362"/>
    <cellStyle name="60% - 强调文字颜色 3 2" xfId="114"/>
    <cellStyle name="60% - 强调文字颜色 3 2 2" xfId="115"/>
    <cellStyle name="60% - 强调文字颜色 3 2 2 2" xfId="364"/>
    <cellStyle name="60% - 强调文字颜色 3 2 3" xfId="363"/>
    <cellStyle name="60% - 强调文字颜色 3 3" xfId="116"/>
    <cellStyle name="60% - 强调文字颜色 3 3 2" xfId="365"/>
    <cellStyle name="60% - 强调文字颜色 3 4" xfId="117"/>
    <cellStyle name="60% - 强调文字颜色 3 4 2" xfId="366"/>
    <cellStyle name="60% - 强调文字颜色 3 5" xfId="118"/>
    <cellStyle name="60% - 强调文字颜色 3 5 2" xfId="367"/>
    <cellStyle name="60% - 强调文字颜色 4 2" xfId="119"/>
    <cellStyle name="60% - 强调文字颜色 4 2 2" xfId="120"/>
    <cellStyle name="60% - 强调文字颜色 4 2 2 2" xfId="369"/>
    <cellStyle name="60% - 强调文字颜色 4 2 3" xfId="368"/>
    <cellStyle name="60% - 强调文字颜色 4 3" xfId="121"/>
    <cellStyle name="60% - 强调文字颜色 4 3 2" xfId="370"/>
    <cellStyle name="60% - 强调文字颜色 4 4" xfId="122"/>
    <cellStyle name="60% - 强调文字颜色 4 4 2" xfId="371"/>
    <cellStyle name="60% - 强调文字颜色 4 5" xfId="123"/>
    <cellStyle name="60% - 强调文字颜色 4 5 2" xfId="372"/>
    <cellStyle name="60% - 强调文字颜色 5 2" xfId="124"/>
    <cellStyle name="60% - 强调文字颜色 5 2 2" xfId="125"/>
    <cellStyle name="60% - 强调文字颜色 5 2 2 2" xfId="374"/>
    <cellStyle name="60% - 强调文字颜色 5 2 3" xfId="373"/>
    <cellStyle name="60% - 强调文字颜色 5 3" xfId="126"/>
    <cellStyle name="60% - 强调文字颜色 5 3 2" xfId="375"/>
    <cellStyle name="60% - 强调文字颜色 5 4" xfId="127"/>
    <cellStyle name="60% - 强调文字颜色 5 4 2" xfId="376"/>
    <cellStyle name="60% - 强调文字颜色 5 5" xfId="128"/>
    <cellStyle name="60% - 强调文字颜色 5 5 2" xfId="377"/>
    <cellStyle name="60% - 强调文字颜色 6 2" xfId="129"/>
    <cellStyle name="60% - 强调文字颜色 6 2 2" xfId="130"/>
    <cellStyle name="60% - 强调文字颜色 6 2 2 2" xfId="379"/>
    <cellStyle name="60% - 强调文字颜色 6 2 3" xfId="378"/>
    <cellStyle name="60% - 强调文字颜色 6 3" xfId="131"/>
    <cellStyle name="60% - 强调文字颜色 6 3 2" xfId="380"/>
    <cellStyle name="60% - 强调文字颜色 6 4" xfId="132"/>
    <cellStyle name="60% - 强调文字颜色 6 4 2" xfId="381"/>
    <cellStyle name="60% - 强调文字颜色 6 5" xfId="133"/>
    <cellStyle name="60% - 强调文字颜色 6 5 2" xfId="382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136"/>
    <cellStyle name="标题 1 2 2" xfId="137"/>
    <cellStyle name="标题 1 2 2 2" xfId="386"/>
    <cellStyle name="标题 1 2 3" xfId="385"/>
    <cellStyle name="标题 1 3" xfId="138"/>
    <cellStyle name="标题 1 3 2" xfId="387"/>
    <cellStyle name="标题 1 4" xfId="139"/>
    <cellStyle name="标题 1 4 2" xfId="388"/>
    <cellStyle name="标题 1 5" xfId="140"/>
    <cellStyle name="标题 1 5 2" xfId="389"/>
    <cellStyle name="标题 1 6" xfId="141"/>
    <cellStyle name="标题 1 6 2" xfId="390"/>
    <cellStyle name="标题 1 7" xfId="135"/>
    <cellStyle name="标题 1 8" xfId="384"/>
    <cellStyle name="标题 10" xfId="134"/>
    <cellStyle name="标题 11" xfId="383"/>
    <cellStyle name="标题 2" xfId="3" builtinId="17" customBuiltin="1"/>
    <cellStyle name="标题 2 2" xfId="143"/>
    <cellStyle name="标题 2 2 2" xfId="144"/>
    <cellStyle name="标题 2 2 2 2" xfId="393"/>
    <cellStyle name="标题 2 2 3" xfId="392"/>
    <cellStyle name="标题 2 3" xfId="145"/>
    <cellStyle name="标题 2 3 2" xfId="394"/>
    <cellStyle name="标题 2 4" xfId="146"/>
    <cellStyle name="标题 2 4 2" xfId="395"/>
    <cellStyle name="标题 2 5" xfId="147"/>
    <cellStyle name="标题 2 5 2" xfId="396"/>
    <cellStyle name="标题 2 6" xfId="148"/>
    <cellStyle name="标题 2 6 2" xfId="397"/>
    <cellStyle name="标题 2 7" xfId="142"/>
    <cellStyle name="标题 2 8" xfId="391"/>
    <cellStyle name="标题 3" xfId="4" builtinId="18" customBuiltin="1"/>
    <cellStyle name="标题 3 2" xfId="150"/>
    <cellStyle name="标题 3 2 2" xfId="151"/>
    <cellStyle name="标题 3 2 2 2" xfId="400"/>
    <cellStyle name="标题 3 2 3" xfId="399"/>
    <cellStyle name="标题 3 3" xfId="152"/>
    <cellStyle name="标题 3 3 2" xfId="401"/>
    <cellStyle name="标题 3 4" xfId="153"/>
    <cellStyle name="标题 3 4 2" xfId="402"/>
    <cellStyle name="标题 3 5" xfId="154"/>
    <cellStyle name="标题 3 5 2" xfId="403"/>
    <cellStyle name="标题 3 6" xfId="155"/>
    <cellStyle name="标题 3 6 2" xfId="404"/>
    <cellStyle name="标题 3 7" xfId="149"/>
    <cellStyle name="标题 3 8" xfId="398"/>
    <cellStyle name="标题 4" xfId="5" builtinId="19" customBuiltin="1"/>
    <cellStyle name="标题 4 2" xfId="157"/>
    <cellStyle name="标题 4 2 2" xfId="158"/>
    <cellStyle name="标题 4 2 2 2" xfId="407"/>
    <cellStyle name="标题 4 2 3" xfId="406"/>
    <cellStyle name="标题 4 3" xfId="159"/>
    <cellStyle name="标题 4 3 2" xfId="408"/>
    <cellStyle name="标题 4 4" xfId="160"/>
    <cellStyle name="标题 4 4 2" xfId="409"/>
    <cellStyle name="标题 4 5" xfId="161"/>
    <cellStyle name="标题 4 5 2" xfId="410"/>
    <cellStyle name="标题 4 6" xfId="162"/>
    <cellStyle name="标题 4 6 2" xfId="411"/>
    <cellStyle name="标题 4 7" xfId="156"/>
    <cellStyle name="标题 4 8" xfId="405"/>
    <cellStyle name="标题 5" xfId="163"/>
    <cellStyle name="标题 5 2" xfId="164"/>
    <cellStyle name="标题 5 2 2" xfId="413"/>
    <cellStyle name="标题 5 3" xfId="412"/>
    <cellStyle name="标题 6" xfId="165"/>
    <cellStyle name="标题 6 2" xfId="414"/>
    <cellStyle name="标题 7" xfId="166"/>
    <cellStyle name="标题 7 2" xfId="415"/>
    <cellStyle name="标题 8" xfId="167"/>
    <cellStyle name="标题 8 2" xfId="416"/>
    <cellStyle name="标题 9" xfId="168"/>
    <cellStyle name="标题 9 2" xfId="417"/>
    <cellStyle name="差" xfId="7" builtinId="27" customBuiltin="1"/>
    <cellStyle name="差 2" xfId="170"/>
    <cellStyle name="差 2 2" xfId="171"/>
    <cellStyle name="差 2 2 2" xfId="420"/>
    <cellStyle name="差 2 3" xfId="419"/>
    <cellStyle name="差 3" xfId="172"/>
    <cellStyle name="差 3 2" xfId="421"/>
    <cellStyle name="差 4" xfId="173"/>
    <cellStyle name="差 4 2" xfId="422"/>
    <cellStyle name="差 5" xfId="174"/>
    <cellStyle name="差 5 2" xfId="423"/>
    <cellStyle name="差 6" xfId="175"/>
    <cellStyle name="差 6 2" xfId="424"/>
    <cellStyle name="差 7" xfId="169"/>
    <cellStyle name="差 8" xfId="418"/>
    <cellStyle name="常规" xfId="0" builtinId="0"/>
    <cellStyle name="常规 2" xfId="42"/>
    <cellStyle name="常规 2 2" xfId="177"/>
    <cellStyle name="常规 2 2 2" xfId="425"/>
    <cellStyle name="常规 2 3" xfId="178"/>
    <cellStyle name="常规 2 3 2" xfId="426"/>
    <cellStyle name="常规 2 4" xfId="176"/>
    <cellStyle name="常规 3" xfId="179"/>
    <cellStyle name="常规 3 2" xfId="180"/>
    <cellStyle name="常规 3 2 2" xfId="428"/>
    <cellStyle name="常规 3 3" xfId="427"/>
    <cellStyle name="常规 4" xfId="181"/>
    <cellStyle name="常规 4 2" xfId="429"/>
    <cellStyle name="常规 5" xfId="182"/>
    <cellStyle name="常规 5 2" xfId="430"/>
    <cellStyle name="常规 6" xfId="183"/>
    <cellStyle name="常规 6 2" xfId="431"/>
    <cellStyle name="常规 7" xfId="184"/>
    <cellStyle name="常规 7 2" xfId="432"/>
    <cellStyle name="常规 8" xfId="43"/>
    <cellStyle name="常规 9" xfId="292"/>
    <cellStyle name="好" xfId="6" builtinId="26" customBuiltin="1"/>
    <cellStyle name="好 2" xfId="186"/>
    <cellStyle name="好 2 2" xfId="187"/>
    <cellStyle name="好 2 2 2" xfId="435"/>
    <cellStyle name="好 2 3" xfId="434"/>
    <cellStyle name="好 3" xfId="188"/>
    <cellStyle name="好 3 2" xfId="436"/>
    <cellStyle name="好 4" xfId="189"/>
    <cellStyle name="好 4 2" xfId="437"/>
    <cellStyle name="好 5" xfId="190"/>
    <cellStyle name="好 5 2" xfId="438"/>
    <cellStyle name="好 6" xfId="191"/>
    <cellStyle name="好 6 2" xfId="439"/>
    <cellStyle name="好 7" xfId="185"/>
    <cellStyle name="好 8" xfId="433"/>
    <cellStyle name="汇总" xfId="17" builtinId="25" customBuiltin="1"/>
    <cellStyle name="汇总 2" xfId="193"/>
    <cellStyle name="汇总 2 2" xfId="194"/>
    <cellStyle name="汇总 2 2 2" xfId="442"/>
    <cellStyle name="汇总 2 3" xfId="441"/>
    <cellStyle name="汇总 3" xfId="195"/>
    <cellStyle name="汇总 3 2" xfId="443"/>
    <cellStyle name="汇总 4" xfId="196"/>
    <cellStyle name="汇总 4 2" xfId="444"/>
    <cellStyle name="汇总 5" xfId="197"/>
    <cellStyle name="汇总 5 2" xfId="445"/>
    <cellStyle name="汇总 6" xfId="198"/>
    <cellStyle name="汇总 6 2" xfId="446"/>
    <cellStyle name="汇总 7" xfId="192"/>
    <cellStyle name="汇总 8" xfId="440"/>
    <cellStyle name="计算" xfId="11" builtinId="22" customBuiltin="1"/>
    <cellStyle name="计算 2" xfId="200"/>
    <cellStyle name="计算 2 2" xfId="201"/>
    <cellStyle name="计算 2 2 2" xfId="449"/>
    <cellStyle name="计算 2 3" xfId="448"/>
    <cellStyle name="计算 3" xfId="202"/>
    <cellStyle name="计算 3 2" xfId="450"/>
    <cellStyle name="计算 4" xfId="203"/>
    <cellStyle name="计算 4 2" xfId="451"/>
    <cellStyle name="计算 5" xfId="204"/>
    <cellStyle name="计算 5 2" xfId="452"/>
    <cellStyle name="计算 6" xfId="205"/>
    <cellStyle name="计算 6 2" xfId="453"/>
    <cellStyle name="计算 7" xfId="199"/>
    <cellStyle name="计算 8" xfId="447"/>
    <cellStyle name="检查单元格" xfId="13" builtinId="23" customBuiltin="1"/>
    <cellStyle name="检查单元格 2" xfId="207"/>
    <cellStyle name="检查单元格 2 2" xfId="208"/>
    <cellStyle name="检查单元格 2 2 2" xfId="456"/>
    <cellStyle name="检查单元格 2 3" xfId="455"/>
    <cellStyle name="检查单元格 3" xfId="209"/>
    <cellStyle name="检查单元格 3 2" xfId="457"/>
    <cellStyle name="检查单元格 4" xfId="210"/>
    <cellStyle name="检查单元格 4 2" xfId="458"/>
    <cellStyle name="检查单元格 5" xfId="211"/>
    <cellStyle name="检查单元格 5 2" xfId="459"/>
    <cellStyle name="检查单元格 6" xfId="212"/>
    <cellStyle name="检查单元格 6 2" xfId="460"/>
    <cellStyle name="检查单元格 7" xfId="206"/>
    <cellStyle name="检查单元格 8" xfId="454"/>
    <cellStyle name="解释性文本" xfId="16" builtinId="53" customBuiltin="1"/>
    <cellStyle name="解释性文本 2" xfId="214"/>
    <cellStyle name="解释性文本 2 2" xfId="215"/>
    <cellStyle name="解释性文本 2 2 2" xfId="463"/>
    <cellStyle name="解释性文本 2 3" xfId="462"/>
    <cellStyle name="解释性文本 3" xfId="216"/>
    <cellStyle name="解释性文本 3 2" xfId="464"/>
    <cellStyle name="解释性文本 4" xfId="217"/>
    <cellStyle name="解释性文本 4 2" xfId="465"/>
    <cellStyle name="解释性文本 5" xfId="218"/>
    <cellStyle name="解释性文本 5 2" xfId="466"/>
    <cellStyle name="解释性文本 6" xfId="219"/>
    <cellStyle name="解释性文本 6 2" xfId="467"/>
    <cellStyle name="解释性文本 7" xfId="213"/>
    <cellStyle name="解释性文本 8" xfId="461"/>
    <cellStyle name="警告文本" xfId="14" builtinId="11" customBuiltin="1"/>
    <cellStyle name="警告文本 2" xfId="221"/>
    <cellStyle name="警告文本 2 2" xfId="222"/>
    <cellStyle name="警告文本 2 2 2" xfId="470"/>
    <cellStyle name="警告文本 2 3" xfId="469"/>
    <cellStyle name="警告文本 3" xfId="223"/>
    <cellStyle name="警告文本 3 2" xfId="471"/>
    <cellStyle name="警告文本 4" xfId="224"/>
    <cellStyle name="警告文本 4 2" xfId="472"/>
    <cellStyle name="警告文本 5" xfId="225"/>
    <cellStyle name="警告文本 5 2" xfId="473"/>
    <cellStyle name="警告文本 6" xfId="226"/>
    <cellStyle name="警告文本 6 2" xfId="474"/>
    <cellStyle name="警告文本 7" xfId="220"/>
    <cellStyle name="警告文本 8" xfId="468"/>
    <cellStyle name="链接单元格" xfId="12" builtinId="24" customBuiltin="1"/>
    <cellStyle name="链接单元格 2" xfId="228"/>
    <cellStyle name="链接单元格 2 2" xfId="229"/>
    <cellStyle name="链接单元格 2 2 2" xfId="477"/>
    <cellStyle name="链接单元格 2 3" xfId="476"/>
    <cellStyle name="链接单元格 3" xfId="230"/>
    <cellStyle name="链接单元格 3 2" xfId="478"/>
    <cellStyle name="链接单元格 4" xfId="231"/>
    <cellStyle name="链接单元格 4 2" xfId="479"/>
    <cellStyle name="链接单元格 5" xfId="232"/>
    <cellStyle name="链接单元格 5 2" xfId="480"/>
    <cellStyle name="链接单元格 6" xfId="233"/>
    <cellStyle name="链接单元格 6 2" xfId="481"/>
    <cellStyle name="链接单元格 7" xfId="227"/>
    <cellStyle name="链接单元格 8" xfId="475"/>
    <cellStyle name="强调文字颜色 1 2" xfId="234"/>
    <cellStyle name="强调文字颜色 1 2 2" xfId="235"/>
    <cellStyle name="强调文字颜色 1 2 2 2" xfId="483"/>
    <cellStyle name="强调文字颜色 1 2 3" xfId="482"/>
    <cellStyle name="强调文字颜色 1 3" xfId="236"/>
    <cellStyle name="强调文字颜色 1 3 2" xfId="484"/>
    <cellStyle name="强调文字颜色 1 4" xfId="237"/>
    <cellStyle name="强调文字颜色 1 4 2" xfId="485"/>
    <cellStyle name="强调文字颜色 1 5" xfId="238"/>
    <cellStyle name="强调文字颜色 1 5 2" xfId="486"/>
    <cellStyle name="强调文字颜色 2 2" xfId="239"/>
    <cellStyle name="强调文字颜色 2 2 2" xfId="240"/>
    <cellStyle name="强调文字颜色 2 2 2 2" xfId="488"/>
    <cellStyle name="强调文字颜色 2 2 3" xfId="487"/>
    <cellStyle name="强调文字颜色 2 3" xfId="241"/>
    <cellStyle name="强调文字颜色 2 3 2" xfId="489"/>
    <cellStyle name="强调文字颜色 2 4" xfId="242"/>
    <cellStyle name="强调文字颜色 2 4 2" xfId="490"/>
    <cellStyle name="强调文字颜色 2 5" xfId="243"/>
    <cellStyle name="强调文字颜色 2 5 2" xfId="491"/>
    <cellStyle name="强调文字颜色 3 2" xfId="244"/>
    <cellStyle name="强调文字颜色 3 2 2" xfId="245"/>
    <cellStyle name="强调文字颜色 3 2 2 2" xfId="493"/>
    <cellStyle name="强调文字颜色 3 2 3" xfId="492"/>
    <cellStyle name="强调文字颜色 3 3" xfId="246"/>
    <cellStyle name="强调文字颜色 3 3 2" xfId="494"/>
    <cellStyle name="强调文字颜色 3 4" xfId="247"/>
    <cellStyle name="强调文字颜色 3 4 2" xfId="495"/>
    <cellStyle name="强调文字颜色 3 5" xfId="248"/>
    <cellStyle name="强调文字颜色 3 5 2" xfId="496"/>
    <cellStyle name="强调文字颜色 4 2" xfId="249"/>
    <cellStyle name="强调文字颜色 4 2 2" xfId="250"/>
    <cellStyle name="强调文字颜色 4 2 2 2" xfId="498"/>
    <cellStyle name="强调文字颜色 4 2 3" xfId="497"/>
    <cellStyle name="强调文字颜色 4 3" xfId="251"/>
    <cellStyle name="强调文字颜色 4 3 2" xfId="499"/>
    <cellStyle name="强调文字颜色 4 4" xfId="252"/>
    <cellStyle name="强调文字颜色 4 4 2" xfId="500"/>
    <cellStyle name="强调文字颜色 4 5" xfId="253"/>
    <cellStyle name="强调文字颜色 4 5 2" xfId="501"/>
    <cellStyle name="强调文字颜色 5 2" xfId="254"/>
    <cellStyle name="强调文字颜色 5 2 2" xfId="255"/>
    <cellStyle name="强调文字颜色 5 2 2 2" xfId="503"/>
    <cellStyle name="强调文字颜色 5 2 3" xfId="502"/>
    <cellStyle name="强调文字颜色 5 3" xfId="256"/>
    <cellStyle name="强调文字颜色 5 3 2" xfId="504"/>
    <cellStyle name="强调文字颜色 5 4" xfId="257"/>
    <cellStyle name="强调文字颜色 5 4 2" xfId="505"/>
    <cellStyle name="强调文字颜色 5 5" xfId="258"/>
    <cellStyle name="强调文字颜色 5 5 2" xfId="506"/>
    <cellStyle name="强调文字颜色 6 2" xfId="259"/>
    <cellStyle name="强调文字颜色 6 2 2" xfId="260"/>
    <cellStyle name="强调文字颜色 6 2 2 2" xfId="508"/>
    <cellStyle name="强调文字颜色 6 2 3" xfId="507"/>
    <cellStyle name="强调文字颜色 6 3" xfId="261"/>
    <cellStyle name="强调文字颜色 6 3 2" xfId="509"/>
    <cellStyle name="强调文字颜色 6 4" xfId="262"/>
    <cellStyle name="强调文字颜色 6 4 2" xfId="510"/>
    <cellStyle name="强调文字颜色 6 5" xfId="263"/>
    <cellStyle name="强调文字颜色 6 5 2" xfId="511"/>
    <cellStyle name="适中" xfId="8" builtinId="28" customBuiltin="1"/>
    <cellStyle name="适中 2" xfId="265"/>
    <cellStyle name="适中 2 2" xfId="266"/>
    <cellStyle name="适中 2 2 2" xfId="514"/>
    <cellStyle name="适中 2 3" xfId="513"/>
    <cellStyle name="适中 3" xfId="267"/>
    <cellStyle name="适中 3 2" xfId="515"/>
    <cellStyle name="适中 4" xfId="268"/>
    <cellStyle name="适中 4 2" xfId="516"/>
    <cellStyle name="适中 5" xfId="269"/>
    <cellStyle name="适中 5 2" xfId="517"/>
    <cellStyle name="适中 6" xfId="270"/>
    <cellStyle name="适中 6 2" xfId="518"/>
    <cellStyle name="适中 7" xfId="264"/>
    <cellStyle name="适中 8" xfId="512"/>
    <cellStyle name="输出" xfId="10" builtinId="21" customBuiltin="1"/>
    <cellStyle name="输出 2" xfId="272"/>
    <cellStyle name="输出 2 2" xfId="273"/>
    <cellStyle name="输出 2 2 2" xfId="521"/>
    <cellStyle name="输出 2 3" xfId="520"/>
    <cellStyle name="输出 3" xfId="274"/>
    <cellStyle name="输出 3 2" xfId="522"/>
    <cellStyle name="输出 4" xfId="275"/>
    <cellStyle name="输出 4 2" xfId="523"/>
    <cellStyle name="输出 5" xfId="276"/>
    <cellStyle name="输出 5 2" xfId="524"/>
    <cellStyle name="输出 6" xfId="277"/>
    <cellStyle name="输出 6 2" xfId="525"/>
    <cellStyle name="输出 7" xfId="271"/>
    <cellStyle name="输出 8" xfId="519"/>
    <cellStyle name="输入" xfId="9" builtinId="20" customBuiltin="1"/>
    <cellStyle name="输入 2" xfId="279"/>
    <cellStyle name="输入 2 2" xfId="280"/>
    <cellStyle name="输入 2 2 2" xfId="528"/>
    <cellStyle name="输入 2 3" xfId="527"/>
    <cellStyle name="输入 3" xfId="281"/>
    <cellStyle name="输入 3 2" xfId="529"/>
    <cellStyle name="输入 4" xfId="282"/>
    <cellStyle name="输入 4 2" xfId="530"/>
    <cellStyle name="输入 5" xfId="283"/>
    <cellStyle name="输入 5 2" xfId="531"/>
    <cellStyle name="输入 6" xfId="284"/>
    <cellStyle name="输入 6 2" xfId="532"/>
    <cellStyle name="输入 7" xfId="278"/>
    <cellStyle name="输入 8" xfId="526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2" xfId="286"/>
    <cellStyle name="注释 2 2" xfId="287"/>
    <cellStyle name="注释 2 2 2" xfId="535"/>
    <cellStyle name="注释 2 3" xfId="534"/>
    <cellStyle name="注释 3" xfId="288"/>
    <cellStyle name="注释 3 2" xfId="536"/>
    <cellStyle name="注释 4" xfId="289"/>
    <cellStyle name="注释 4 2" xfId="537"/>
    <cellStyle name="注释 5" xfId="290"/>
    <cellStyle name="注释 5 2" xfId="538"/>
    <cellStyle name="注释 6" xfId="291"/>
    <cellStyle name="注释 6 2" xfId="539"/>
    <cellStyle name="注释 7" xfId="285"/>
    <cellStyle name="注释 8" xfId="5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ools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iv_cashbeforetax"/>
      <definedName name="s_div_exdate"/>
      <definedName name="s_div_ifdiv"/>
      <definedName name="s_div_progress"/>
      <definedName name="s_div_recorddate"/>
      <definedName name="s_dq_close"/>
      <definedName name="s_performanceexpress_perfexnetprofittoshareholder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9"/>
  <sheetViews>
    <sheetView tabSelected="1" topLeftCell="A43" zoomScaleNormal="100" workbookViewId="0">
      <selection activeCell="I91" sqref="I91"/>
    </sheetView>
  </sheetViews>
  <sheetFormatPr defaultColWidth="9" defaultRowHeight="13.5" x14ac:dyDescent="0.15"/>
  <cols>
    <col min="1" max="1" width="13" style="4" customWidth="1"/>
    <col min="2" max="2" width="11.375" style="4" customWidth="1"/>
    <col min="3" max="3" width="12.5" style="4" customWidth="1"/>
    <col min="4" max="4" width="14.125" style="18" bestFit="1" customWidth="1"/>
    <col min="5" max="5" width="19.125" style="1" bestFit="1" customWidth="1"/>
    <col min="6" max="6" width="19.125" style="15" bestFit="1" customWidth="1"/>
    <col min="7" max="7" width="23.5" style="14" bestFit="1" customWidth="1"/>
    <col min="8" max="8" width="16.875" style="6" bestFit="1" customWidth="1"/>
    <col min="9" max="9" width="20.5" style="1" bestFit="1" customWidth="1"/>
    <col min="10" max="10" width="20.5" style="4" customWidth="1"/>
    <col min="11" max="11" width="21.375" style="1" bestFit="1" customWidth="1"/>
    <col min="12" max="12" width="19.125" style="1" bestFit="1" customWidth="1"/>
    <col min="13" max="13" width="28" style="1" bestFit="1" customWidth="1"/>
    <col min="14" max="14" width="16.875" style="6" bestFit="1" customWidth="1"/>
    <col min="15" max="15" width="13.625" style="1" customWidth="1"/>
    <col min="16" max="16384" width="9" style="1"/>
  </cols>
  <sheetData>
    <row r="1" spans="1:16" x14ac:dyDescent="0.15">
      <c r="A1" s="2" t="s">
        <v>599</v>
      </c>
      <c r="B1" s="2" t="s">
        <v>600</v>
      </c>
      <c r="C1" s="2" t="s">
        <v>601</v>
      </c>
      <c r="D1" s="17" t="s">
        <v>619</v>
      </c>
      <c r="E1" s="2" t="s">
        <v>644</v>
      </c>
      <c r="F1" s="2" t="s">
        <v>643</v>
      </c>
      <c r="G1" s="2" t="s">
        <v>609</v>
      </c>
      <c r="H1" s="12" t="s">
        <v>610</v>
      </c>
      <c r="I1" s="12" t="s">
        <v>611</v>
      </c>
      <c r="J1" s="16" t="s">
        <v>612</v>
      </c>
      <c r="K1" s="2" t="s">
        <v>614</v>
      </c>
      <c r="L1" s="2" t="s">
        <v>631</v>
      </c>
      <c r="M1" s="2" t="s">
        <v>615</v>
      </c>
      <c r="N1" s="2" t="s">
        <v>616</v>
      </c>
      <c r="O1" s="2" t="s">
        <v>617</v>
      </c>
      <c r="P1" s="16" t="s">
        <v>618</v>
      </c>
    </row>
    <row r="2" spans="1:16" s="41" customFormat="1" x14ac:dyDescent="0.15">
      <c r="A2" s="35" t="s">
        <v>467</v>
      </c>
      <c r="B2" s="35" t="s">
        <v>468</v>
      </c>
      <c r="C2" s="36">
        <v>3.0409999999999999E-3</v>
      </c>
      <c r="D2" s="37">
        <f>C2*J2*[1]!s_dq_close("000300.SH",G2,1)</f>
        <v>0</v>
      </c>
      <c r="E2" s="25" t="str">
        <f>[1]!s_div_ifdiv(A2,"2017/12/31")</f>
        <v>否</v>
      </c>
      <c r="F2" s="25" t="str">
        <f>[1]!s_div_progress(A2,"20171231")</f>
        <v>董事会预案</v>
      </c>
      <c r="G2" s="25">
        <f>[1]!s_div_recorddate(A2,"2016/12/31")</f>
        <v>0</v>
      </c>
      <c r="H2" s="38">
        <f>[1]!s_div_cashbeforetax(A2,"2016/12/31")</f>
        <v>0</v>
      </c>
      <c r="I2" s="38">
        <f>[1]!s_dq_close(A2,G2,3)</f>
        <v>18.156404031486797</v>
      </c>
      <c r="J2" s="36">
        <f t="shared" ref="J2:J12" si="0">H2/I2</f>
        <v>0</v>
      </c>
      <c r="K2" s="39">
        <f>[1]!s_performanceexpress_perfexnetprofittoshareholder(A2,"2017/12/31",1)</f>
        <v>0</v>
      </c>
      <c r="L2" s="40" t="str">
        <f>[1]!s_div_ifdiv(A2,"2017/06/30")</f>
        <v>否</v>
      </c>
      <c r="M2" s="25">
        <f>[1]!s_div_recorddate(A2,"2017/06/30")</f>
        <v>0</v>
      </c>
      <c r="N2" s="38">
        <f>[1]!s_div_cashbeforetax(A2,"2017/06/30")</f>
        <v>0</v>
      </c>
      <c r="O2" s="38">
        <f>[1]!s_dq_close(A2,M2,3)</f>
        <v>18.156404031486797</v>
      </c>
      <c r="P2" s="36">
        <f t="shared" ref="P2:P12" si="1">N2/O2</f>
        <v>0</v>
      </c>
    </row>
    <row r="3" spans="1:16" s="41" customFormat="1" x14ac:dyDescent="0.15">
      <c r="A3" s="35" t="s">
        <v>29</v>
      </c>
      <c r="B3" s="35" t="s">
        <v>30</v>
      </c>
      <c r="C3" s="36">
        <v>2.1909999999999998E-3</v>
      </c>
      <c r="D3" s="37">
        <f>C3*J3*[1]!s_dq_close("000300.SH",G3,1)</f>
        <v>0</v>
      </c>
      <c r="E3" s="25" t="str">
        <f>[1]!s_div_ifdiv(A3,"2017/12/31")</f>
        <v>否</v>
      </c>
      <c r="F3" s="25" t="str">
        <f>[1]!s_div_progress(A3,"20171231")</f>
        <v>董事会预案</v>
      </c>
      <c r="G3" s="25">
        <f>[1]!s_div_recorddate(A3,"2016/12/31")</f>
        <v>0</v>
      </c>
      <c r="H3" s="38">
        <f>[1]!s_div_cashbeforetax(A3,"2016/12/31")</f>
        <v>0</v>
      </c>
      <c r="I3" s="38">
        <f>[1]!s_dq_close(A3,G3,3)</f>
        <v>1.6678593393096979</v>
      </c>
      <c r="J3" s="36">
        <f t="shared" si="0"/>
        <v>0</v>
      </c>
      <c r="K3" s="39">
        <f>[1]!s_performanceexpress_perfexnetprofittoshareholder(A3,"2017/12/31",1)</f>
        <v>16674851.140000001</v>
      </c>
      <c r="L3" s="40" t="str">
        <f>[1]!s_div_ifdiv(A3,"2017/06/30")</f>
        <v>否</v>
      </c>
      <c r="M3" s="25">
        <f>[1]!s_div_recorddate(A3,"2017/06/30")</f>
        <v>0</v>
      </c>
      <c r="N3" s="38">
        <f>[1]!s_div_cashbeforetax(A3,"2017/06/30")</f>
        <v>0</v>
      </c>
      <c r="O3" s="38">
        <f>[1]!s_dq_close(A3,M3,3)</f>
        <v>1.6678593393096979</v>
      </c>
      <c r="P3" s="36">
        <f t="shared" si="1"/>
        <v>0</v>
      </c>
    </row>
    <row r="4" spans="1:16" s="41" customFormat="1" x14ac:dyDescent="0.15">
      <c r="A4" s="35" t="s">
        <v>517</v>
      </c>
      <c r="B4" s="35" t="s">
        <v>518</v>
      </c>
      <c r="C4" s="36">
        <v>1.9599999999999999E-3</v>
      </c>
      <c r="D4" s="37">
        <f>C4*J4*[1]!s_dq_close("000300.SH",G4,1)</f>
        <v>0</v>
      </c>
      <c r="E4" s="25" t="str">
        <f>[1]!s_div_ifdiv(A4,"2017/12/31")</f>
        <v>否</v>
      </c>
      <c r="F4" s="25" t="str">
        <f>[1]!s_div_progress(A4,"20171231")</f>
        <v>董事会预案</v>
      </c>
      <c r="G4" s="25">
        <f>[1]!s_div_recorddate(A4,"2016/12/31")</f>
        <v>0</v>
      </c>
      <c r="H4" s="38">
        <f>[1]!s_div_cashbeforetax(A4,"2016/12/31")</f>
        <v>0</v>
      </c>
      <c r="I4" s="38">
        <f>[1]!s_dq_close(A4,G4,3)</f>
        <v>15.706474941556184</v>
      </c>
      <c r="J4" s="36">
        <f t="shared" si="0"/>
        <v>0</v>
      </c>
      <c r="K4" s="39">
        <f>[1]!s_performanceexpress_perfexnetprofittoshareholder(A4,"2017/12/31",1)</f>
        <v>0</v>
      </c>
      <c r="L4" s="40" t="str">
        <f>[1]!s_div_ifdiv(A4,"2017/06/30")</f>
        <v>否</v>
      </c>
      <c r="M4" s="25">
        <f>[1]!s_div_recorddate(A4,"2017/06/30")</f>
        <v>0</v>
      </c>
      <c r="N4" s="38">
        <f>[1]!s_div_cashbeforetax(A4,"2017/06/30")</f>
        <v>0</v>
      </c>
      <c r="O4" s="38">
        <f>[1]!s_dq_close(A4,M4,3)</f>
        <v>15.706474941556184</v>
      </c>
      <c r="P4" s="36">
        <f t="shared" si="1"/>
        <v>0</v>
      </c>
    </row>
    <row r="5" spans="1:16" s="41" customFormat="1" x14ac:dyDescent="0.15">
      <c r="A5" s="35" t="s">
        <v>165</v>
      </c>
      <c r="B5" s="35" t="s">
        <v>166</v>
      </c>
      <c r="C5" s="36">
        <v>1.2280000000000001E-3</v>
      </c>
      <c r="D5" s="37">
        <f>C5*J5*[1]!s_dq_close("000300.SH",G5,1)</f>
        <v>0</v>
      </c>
      <c r="E5" s="25" t="str">
        <f>[1]!s_div_ifdiv(A5,"2017/12/31")</f>
        <v>否</v>
      </c>
      <c r="F5" s="25" t="str">
        <f>[1]!s_div_progress(A5,"20171231")</f>
        <v>董事会预案</v>
      </c>
      <c r="G5" s="25">
        <f>[1]!s_div_recorddate(A5,"2016/12/31")</f>
        <v>0</v>
      </c>
      <c r="H5" s="38">
        <f>[1]!s_div_cashbeforetax(A5,"2016/12/31")</f>
        <v>0</v>
      </c>
      <c r="I5" s="38">
        <f>[1]!s_dq_close(A5,G5,3)</f>
        <v>8.087759356190146</v>
      </c>
      <c r="J5" s="36">
        <f t="shared" si="0"/>
        <v>0</v>
      </c>
      <c r="K5" s="39">
        <f>[1]!s_performanceexpress_perfexnetprofittoshareholder(A5,"2017/12/31",1)</f>
        <v>802469122.67999995</v>
      </c>
      <c r="L5" s="40" t="str">
        <f>[1]!s_div_ifdiv(A5,"2017/06/30")</f>
        <v>否</v>
      </c>
      <c r="M5" s="25">
        <f>[1]!s_div_recorddate(A5,"2017/06/30")</f>
        <v>0</v>
      </c>
      <c r="N5" s="38">
        <f>[1]!s_div_cashbeforetax(A5,"2017/06/30")</f>
        <v>0</v>
      </c>
      <c r="O5" s="38">
        <f>[1]!s_dq_close(A5,M5,3)</f>
        <v>8.087759356190146</v>
      </c>
      <c r="P5" s="36">
        <f t="shared" si="1"/>
        <v>0</v>
      </c>
    </row>
    <row r="6" spans="1:16" s="41" customFormat="1" x14ac:dyDescent="0.15">
      <c r="A6" s="35" t="s">
        <v>503</v>
      </c>
      <c r="B6" s="35" t="s">
        <v>504</v>
      </c>
      <c r="C6" s="36">
        <v>8.5400000000000005E-4</v>
      </c>
      <c r="D6" s="37">
        <f>C6*J6*[1]!s_dq_close("000300.SH",G6,1)</f>
        <v>0</v>
      </c>
      <c r="E6" s="25" t="str">
        <f>[1]!s_div_ifdiv(A6,"2017/12/31")</f>
        <v>否</v>
      </c>
      <c r="F6" s="25" t="str">
        <f>[1]!s_div_progress(A6,"20171231")</f>
        <v>董事会预案</v>
      </c>
      <c r="G6" s="25">
        <f>[1]!s_div_recorddate(A6,"2016/12/31")</f>
        <v>0</v>
      </c>
      <c r="H6" s="38">
        <f>[1]!s_div_cashbeforetax(A6,"2016/12/31")</f>
        <v>0</v>
      </c>
      <c r="I6" s="38">
        <f>[1]!s_dq_close(A6,G6,3)</f>
        <v>11.475362683945503</v>
      </c>
      <c r="J6" s="36">
        <f t="shared" si="0"/>
        <v>0</v>
      </c>
      <c r="K6" s="39">
        <f>[1]!s_performanceexpress_perfexnetprofittoshareholder(A6,"2017/12/31",1)</f>
        <v>0</v>
      </c>
      <c r="L6" s="40" t="str">
        <f>[1]!s_div_ifdiv(A6,"2017/06/30")</f>
        <v>否</v>
      </c>
      <c r="M6" s="25">
        <f>[1]!s_div_recorddate(A6,"2017/06/30")</f>
        <v>0</v>
      </c>
      <c r="N6" s="38">
        <f>[1]!s_div_cashbeforetax(A6,"2017/06/30")</f>
        <v>0</v>
      </c>
      <c r="O6" s="38">
        <f>[1]!s_dq_close(A6,M6,3)</f>
        <v>11.475362683945503</v>
      </c>
      <c r="P6" s="36">
        <f t="shared" si="1"/>
        <v>0</v>
      </c>
    </row>
    <row r="7" spans="1:16" s="41" customFormat="1" x14ac:dyDescent="0.15">
      <c r="A7" s="35" t="s">
        <v>83</v>
      </c>
      <c r="B7" s="35" t="s">
        <v>84</v>
      </c>
      <c r="C7" s="36">
        <v>7.7700000000000002E-4</v>
      </c>
      <c r="D7" s="37">
        <f>C7*J7*[1]!s_dq_close("000300.SH",G7,1)</f>
        <v>0</v>
      </c>
      <c r="E7" s="25" t="str">
        <f>[1]!s_div_ifdiv(A7,"2017/12/31")</f>
        <v>否</v>
      </c>
      <c r="F7" s="25" t="str">
        <f>[1]!s_div_progress(A7,"20171231")</f>
        <v>董事会预案</v>
      </c>
      <c r="G7" s="25">
        <f>[1]!s_div_recorddate(A7,"2016/12/31")</f>
        <v>0</v>
      </c>
      <c r="H7" s="38">
        <f>[1]!s_div_cashbeforetax(A7,"2016/12/31")</f>
        <v>0</v>
      </c>
      <c r="I7" s="38">
        <f>[1]!s_dq_close(A7,G7,3)</f>
        <v>2.4715470947945382</v>
      </c>
      <c r="J7" s="36">
        <f t="shared" si="0"/>
        <v>0</v>
      </c>
      <c r="K7" s="39">
        <f>[1]!s_performanceexpress_perfexnetprofittoshareholder(A7,"2017/12/31",1)</f>
        <v>0</v>
      </c>
      <c r="L7" s="40" t="str">
        <f>[1]!s_div_ifdiv(A7,"2017/06/30")</f>
        <v>否</v>
      </c>
      <c r="M7" s="25">
        <f>[1]!s_div_recorddate(A7,"2017/06/30")</f>
        <v>0</v>
      </c>
      <c r="N7" s="38">
        <f>[1]!s_div_cashbeforetax(A7,"2017/06/30")</f>
        <v>0</v>
      </c>
      <c r="O7" s="38">
        <f>[1]!s_dq_close(A7,M7,3)</f>
        <v>2.4715470947945382</v>
      </c>
      <c r="P7" s="36">
        <f t="shared" si="1"/>
        <v>0</v>
      </c>
    </row>
    <row r="8" spans="1:16" s="41" customFormat="1" x14ac:dyDescent="0.15">
      <c r="A8" s="35" t="s">
        <v>425</v>
      </c>
      <c r="B8" s="35" t="s">
        <v>426</v>
      </c>
      <c r="C8" s="36">
        <v>6.4899999999999995E-4</v>
      </c>
      <c r="D8" s="37">
        <f>C8*J8*[1]!s_dq_close("000300.SH",G8,1)</f>
        <v>0</v>
      </c>
      <c r="E8" s="25" t="str">
        <f>[1]!s_div_ifdiv(A8,"2017/12/31")</f>
        <v>否</v>
      </c>
      <c r="F8" s="25" t="str">
        <f>[1]!s_div_progress(A8,"20171231")</f>
        <v>董事会预案</v>
      </c>
      <c r="G8" s="25">
        <f>[1]!s_div_recorddate(A8,"2016/12/31")</f>
        <v>0</v>
      </c>
      <c r="H8" s="38">
        <f>[1]!s_div_cashbeforetax(A8,"2016/12/31")</f>
        <v>0</v>
      </c>
      <c r="I8" s="38">
        <f>[1]!s_dq_close(A8,G8,3)</f>
        <v>10.67123109757634</v>
      </c>
      <c r="J8" s="36">
        <f t="shared" si="0"/>
        <v>0</v>
      </c>
      <c r="K8" s="39">
        <f>[1]!s_performanceexpress_perfexnetprofittoshareholder(A8,"2017/12/31",1)</f>
        <v>0</v>
      </c>
      <c r="L8" s="40" t="str">
        <f>[1]!s_div_ifdiv(A8,"2017/06/30")</f>
        <v>否</v>
      </c>
      <c r="M8" s="25">
        <f>[1]!s_div_recorddate(A8,"2017/06/30")</f>
        <v>0</v>
      </c>
      <c r="N8" s="38">
        <f>[1]!s_div_cashbeforetax(A8,"2017/06/30")</f>
        <v>0</v>
      </c>
      <c r="O8" s="38">
        <f>[1]!s_dq_close(A8,M8,3)</f>
        <v>10.67123109757634</v>
      </c>
      <c r="P8" s="36">
        <f t="shared" si="1"/>
        <v>0</v>
      </c>
    </row>
    <row r="9" spans="1:16" s="41" customFormat="1" x14ac:dyDescent="0.15">
      <c r="A9" s="35" t="s">
        <v>560</v>
      </c>
      <c r="B9" s="35" t="s">
        <v>561</v>
      </c>
      <c r="C9" s="36">
        <v>5.1999999999999995E-4</v>
      </c>
      <c r="D9" s="37">
        <f>C9*J9*[1]!s_dq_close("000300.SH",G9,1)</f>
        <v>0</v>
      </c>
      <c r="E9" s="25" t="str">
        <f>[1]!s_div_ifdiv(A9,"2017/12/31")</f>
        <v>否</v>
      </c>
      <c r="F9" s="25" t="str">
        <f>[1]!s_div_progress(A9,"20171231")</f>
        <v>董事会预案</v>
      </c>
      <c r="G9" s="25">
        <f>[1]!s_div_recorddate(A9,"2016/12/31")</f>
        <v>0</v>
      </c>
      <c r="H9" s="38">
        <f>[1]!s_div_cashbeforetax(A9,"2016/12/31")</f>
        <v>0</v>
      </c>
      <c r="I9" s="38">
        <f>[1]!s_dq_close(A9,G9,3)</f>
        <v>13.453761908345479</v>
      </c>
      <c r="J9" s="36">
        <f t="shared" si="0"/>
        <v>0</v>
      </c>
      <c r="K9" s="39">
        <f>[1]!s_performanceexpress_perfexnetprofittoshareholder(A9,"2017/12/31",1)</f>
        <v>2179065500</v>
      </c>
      <c r="L9" s="40" t="str">
        <f>[1]!s_div_ifdiv(A9,"2017/06/30")</f>
        <v>否</v>
      </c>
      <c r="M9" s="25">
        <f>[1]!s_div_recorddate(A9,"2017/06/30")</f>
        <v>0</v>
      </c>
      <c r="N9" s="38">
        <f>[1]!s_div_cashbeforetax(A9,"2017/06/30")</f>
        <v>0</v>
      </c>
      <c r="O9" s="38">
        <f>[1]!s_dq_close(A9,M9,3)</f>
        <v>13.453761908345479</v>
      </c>
      <c r="P9" s="36">
        <f t="shared" si="1"/>
        <v>0</v>
      </c>
    </row>
    <row r="10" spans="1:16" s="41" customFormat="1" x14ac:dyDescent="0.15">
      <c r="A10" s="35" t="s">
        <v>383</v>
      </c>
      <c r="B10" s="35" t="s">
        <v>384</v>
      </c>
      <c r="C10" s="36">
        <v>3.7100000000000002E-4</v>
      </c>
      <c r="D10" s="37">
        <f>C10*J10*[1]!s_dq_close("000300.SH",G10,1)</f>
        <v>0</v>
      </c>
      <c r="E10" s="25" t="str">
        <f>[1]!s_div_ifdiv(A10,"2017/12/31")</f>
        <v>否</v>
      </c>
      <c r="F10" s="25" t="str">
        <f>[1]!s_div_progress(A10,"20171231")</f>
        <v>董事会预案</v>
      </c>
      <c r="G10" s="25">
        <f>[1]!s_div_recorddate(A10,"2016/12/31")</f>
        <v>0</v>
      </c>
      <c r="H10" s="38">
        <f>[1]!s_div_cashbeforetax(A10,"2016/12/31")</f>
        <v>0</v>
      </c>
      <c r="I10" s="38">
        <f>[1]!s_dq_close(A10,G10,3)</f>
        <v>1.3879177297561851</v>
      </c>
      <c r="J10" s="36">
        <f t="shared" si="0"/>
        <v>0</v>
      </c>
      <c r="K10" s="39">
        <f>[1]!s_performanceexpress_perfexnetprofittoshareholder(A10,"2017/12/31",1)</f>
        <v>0</v>
      </c>
      <c r="L10" s="40" t="str">
        <f>[1]!s_div_ifdiv(A10,"2017/06/30")</f>
        <v>否</v>
      </c>
      <c r="M10" s="25">
        <f>[1]!s_div_recorddate(A10,"2017/06/30")</f>
        <v>0</v>
      </c>
      <c r="N10" s="38">
        <f>[1]!s_div_cashbeforetax(A10,"2017/06/30")</f>
        <v>0</v>
      </c>
      <c r="O10" s="38">
        <f>[1]!s_dq_close(A10,M10,3)</f>
        <v>1.3879177297561851</v>
      </c>
      <c r="P10" s="36">
        <f t="shared" si="1"/>
        <v>0</v>
      </c>
    </row>
    <row r="11" spans="1:16" s="41" customFormat="1" x14ac:dyDescent="0.15">
      <c r="A11" s="35" t="s">
        <v>578</v>
      </c>
      <c r="B11" s="35" t="s">
        <v>579</v>
      </c>
      <c r="C11" s="36">
        <v>3.1300000000000002E-4</v>
      </c>
      <c r="D11" s="37">
        <f>C11*J11*[1]!s_dq_close("000300.SH",G11,1)</f>
        <v>0</v>
      </c>
      <c r="E11" s="25" t="str">
        <f>[1]!s_div_ifdiv(A11,"2017/12/31")</f>
        <v>否</v>
      </c>
      <c r="F11" s="25" t="str">
        <f>[1]!s_div_progress(A11,"20171231")</f>
        <v>董事会预案</v>
      </c>
      <c r="G11" s="25">
        <f>[1]!s_div_recorddate(A11,"2016/12/31")</f>
        <v>0</v>
      </c>
      <c r="H11" s="38">
        <f>[1]!s_div_cashbeforetax(A11,"2016/12/31")</f>
        <v>0</v>
      </c>
      <c r="I11" s="38">
        <f>[1]!s_dq_close(A11,G11,3)</f>
        <v>8.4570934816654972</v>
      </c>
      <c r="J11" s="36">
        <f t="shared" si="0"/>
        <v>0</v>
      </c>
      <c r="K11" s="39">
        <f>[1]!s_performanceexpress_perfexnetprofittoshareholder(A11,"2017/12/31",1)</f>
        <v>0</v>
      </c>
      <c r="L11" s="40" t="str">
        <f>[1]!s_div_ifdiv(A11,"2017/06/30")</f>
        <v>否</v>
      </c>
      <c r="M11" s="25">
        <f>[1]!s_div_recorddate(A11,"2017/06/30")</f>
        <v>0</v>
      </c>
      <c r="N11" s="38">
        <f>[1]!s_div_cashbeforetax(A11,"2017/06/30")</f>
        <v>0</v>
      </c>
      <c r="O11" s="38">
        <f>[1]!s_dq_close(A11,M11,3)</f>
        <v>8.4570934816654972</v>
      </c>
      <c r="P11" s="36">
        <f t="shared" si="1"/>
        <v>0</v>
      </c>
    </row>
    <row r="12" spans="1:16" s="41" customFormat="1" x14ac:dyDescent="0.15">
      <c r="A12" s="35" t="s">
        <v>246</v>
      </c>
      <c r="B12" s="35" t="s">
        <v>575</v>
      </c>
      <c r="C12" s="36">
        <v>2.4400000000000002E-4</v>
      </c>
      <c r="D12" s="37">
        <f>C12*J12*[1]!s_dq_close("000300.SH",G12,1)</f>
        <v>0</v>
      </c>
      <c r="E12" s="25" t="str">
        <f>[1]!s_div_ifdiv(A12,"2017/12/31")</f>
        <v>否</v>
      </c>
      <c r="F12" s="25" t="str">
        <f>[1]!s_div_progress(A12,"20171231")</f>
        <v>董事会预案</v>
      </c>
      <c r="G12" s="25">
        <f>[1]!s_div_recorddate(A12,"2016/12/31")</f>
        <v>0</v>
      </c>
      <c r="H12" s="38">
        <f>[1]!s_div_cashbeforetax(A12,"2016/12/31")</f>
        <v>0</v>
      </c>
      <c r="I12" s="38">
        <f>[1]!s_dq_close(A12,G12,3)</f>
        <v>1.2527117294217827</v>
      </c>
      <c r="J12" s="36">
        <f t="shared" si="0"/>
        <v>0</v>
      </c>
      <c r="K12" s="39">
        <f>[1]!s_performanceexpress_perfexnetprofittoshareholder(A12,"2017/12/31",1)</f>
        <v>-7723508500</v>
      </c>
      <c r="L12" s="40" t="str">
        <f>[1]!s_div_ifdiv(A12,"2017/06/30")</f>
        <v>否</v>
      </c>
      <c r="M12" s="25">
        <f>[1]!s_div_recorddate(A12,"2017/06/30")</f>
        <v>0</v>
      </c>
      <c r="N12" s="38">
        <f>[1]!s_div_cashbeforetax(A12,"2017/06/30")</f>
        <v>0</v>
      </c>
      <c r="O12" s="38">
        <f>[1]!s_dq_close(A12,M12,3)</f>
        <v>1.2527117294217827</v>
      </c>
      <c r="P12" s="36">
        <f t="shared" si="1"/>
        <v>0</v>
      </c>
    </row>
    <row r="13" spans="1:16" x14ac:dyDescent="0.15">
      <c r="A13" s="5"/>
      <c r="B13" s="5"/>
      <c r="C13" s="6"/>
      <c r="E13" s="3"/>
      <c r="F13" s="13"/>
    </row>
    <row r="14" spans="1:16" x14ac:dyDescent="0.15">
      <c r="A14" s="5"/>
      <c r="B14" s="5"/>
      <c r="C14" s="6"/>
      <c r="E14" s="3"/>
      <c r="F14" s="13"/>
    </row>
    <row r="15" spans="1:16" x14ac:dyDescent="0.15">
      <c r="A15" s="5"/>
      <c r="B15" s="5"/>
      <c r="C15" s="6"/>
      <c r="E15" s="3"/>
      <c r="F15" s="13"/>
    </row>
    <row r="16" spans="1:16" x14ac:dyDescent="0.15">
      <c r="A16" s="9" t="s">
        <v>602</v>
      </c>
      <c r="B16" s="3"/>
      <c r="E16" s="4"/>
      <c r="F16" s="14"/>
    </row>
    <row r="17" spans="1:18" x14ac:dyDescent="0.15">
      <c r="A17" s="2" t="s">
        <v>599</v>
      </c>
      <c r="B17" s="2" t="s">
        <v>600</v>
      </c>
      <c r="C17" s="2" t="s">
        <v>601</v>
      </c>
      <c r="D17" s="17" t="s">
        <v>619</v>
      </c>
      <c r="E17" s="2" t="s">
        <v>644</v>
      </c>
      <c r="F17" s="2" t="s">
        <v>643</v>
      </c>
      <c r="G17" s="2" t="s">
        <v>608</v>
      </c>
      <c r="H17" s="2" t="s">
        <v>645</v>
      </c>
      <c r="I17" s="2" t="s">
        <v>609</v>
      </c>
      <c r="J17" s="12" t="s">
        <v>610</v>
      </c>
      <c r="K17" s="12" t="s">
        <v>611</v>
      </c>
      <c r="L17" s="16" t="s">
        <v>612</v>
      </c>
      <c r="M17" s="2" t="s">
        <v>614</v>
      </c>
      <c r="N17" s="2" t="s">
        <v>631</v>
      </c>
      <c r="O17" s="2" t="s">
        <v>615</v>
      </c>
      <c r="P17" s="2" t="s">
        <v>616</v>
      </c>
      <c r="Q17" s="2" t="s">
        <v>617</v>
      </c>
      <c r="R17" s="16" t="s">
        <v>618</v>
      </c>
    </row>
    <row r="19" spans="1:18" x14ac:dyDescent="0.15">
      <c r="A19" s="5"/>
      <c r="B19" s="5"/>
      <c r="C19" s="6"/>
      <c r="E19" s="3"/>
      <c r="F19" s="13"/>
    </row>
    <row r="20" spans="1:18" x14ac:dyDescent="0.15">
      <c r="A20" s="19" t="s">
        <v>621</v>
      </c>
      <c r="B20" s="5"/>
      <c r="C20" s="11"/>
      <c r="D20" s="22">
        <f>SUM(D18:D19)</f>
        <v>0</v>
      </c>
      <c r="E20" s="3"/>
      <c r="F20" s="13"/>
    </row>
    <row r="21" spans="1:18" x14ac:dyDescent="0.15">
      <c r="A21" s="5"/>
      <c r="B21" s="5"/>
      <c r="C21" s="6"/>
      <c r="E21" s="3"/>
      <c r="F21" s="13"/>
    </row>
    <row r="22" spans="1:18" x14ac:dyDescent="0.15">
      <c r="A22" s="5"/>
      <c r="B22" s="5"/>
      <c r="C22" s="6"/>
      <c r="E22" s="3"/>
      <c r="F22" s="13"/>
    </row>
    <row r="23" spans="1:18" x14ac:dyDescent="0.15">
      <c r="A23" s="5"/>
      <c r="B23" s="5"/>
      <c r="C23" s="6"/>
      <c r="E23" s="3"/>
      <c r="F23" s="13"/>
    </row>
    <row r="24" spans="1:18" x14ac:dyDescent="0.15">
      <c r="A24" s="9" t="s">
        <v>603</v>
      </c>
      <c r="B24" s="3"/>
      <c r="E24" s="4"/>
      <c r="F24" s="14"/>
    </row>
    <row r="25" spans="1:18" x14ac:dyDescent="0.15">
      <c r="A25" s="2" t="s">
        <v>599</v>
      </c>
      <c r="B25" s="2" t="s">
        <v>600</v>
      </c>
      <c r="C25" s="2" t="s">
        <v>601</v>
      </c>
      <c r="D25" s="17" t="s">
        <v>619</v>
      </c>
      <c r="E25" s="2" t="s">
        <v>644</v>
      </c>
      <c r="F25" s="2" t="s">
        <v>643</v>
      </c>
      <c r="G25" s="2" t="s">
        <v>608</v>
      </c>
      <c r="H25" s="2" t="s">
        <v>645</v>
      </c>
      <c r="I25" s="2" t="s">
        <v>609</v>
      </c>
      <c r="J25" s="12" t="s">
        <v>610</v>
      </c>
      <c r="K25" s="12" t="s">
        <v>611</v>
      </c>
      <c r="L25" s="16" t="s">
        <v>612</v>
      </c>
      <c r="M25" s="2" t="s">
        <v>614</v>
      </c>
      <c r="N25" s="2" t="s">
        <v>631</v>
      </c>
      <c r="O25" s="2" t="s">
        <v>615</v>
      </c>
      <c r="P25" s="2" t="s">
        <v>616</v>
      </c>
      <c r="Q25" s="2" t="s">
        <v>617</v>
      </c>
      <c r="R25" s="16" t="s">
        <v>618</v>
      </c>
    </row>
    <row r="26" spans="1:18" s="41" customFormat="1" x14ac:dyDescent="0.15">
      <c r="A26" s="35" t="s">
        <v>189</v>
      </c>
      <c r="B26" s="35" t="s">
        <v>190</v>
      </c>
      <c r="C26" s="36">
        <v>9.2700000000000009E-4</v>
      </c>
      <c r="D26" s="37">
        <f>C26*L26*[1]!s_dq_close("000300.SH",I26,1)</f>
        <v>6.4614274456907997E-2</v>
      </c>
      <c r="E26" s="25" t="str">
        <f>[1]!s_div_ifdiv(A26,"2017/12/31")</f>
        <v>是</v>
      </c>
      <c r="F26" s="25" t="str">
        <f>[1]!s_div_progress(A26,"20171231")</f>
        <v>实施</v>
      </c>
      <c r="G26" s="25" t="str">
        <f>[1]!s_div_exdate(A26,"2017/12/31")</f>
        <v>2018-03-30</v>
      </c>
      <c r="H26" s="25">
        <f>[1]!s_div_ifdiv(A26,"2018/06/30")</f>
        <v>0</v>
      </c>
      <c r="I26" s="25" t="str">
        <f>[1]!s_div_recorddate(A26,"2017/12/31")</f>
        <v>2018-03-29</v>
      </c>
      <c r="J26" s="38">
        <f>[1]!s_div_cashbeforetax(A26,"2017/12/31")</f>
        <v>0.9</v>
      </c>
      <c r="K26" s="38">
        <f>[1]!s_dq_close(A26,I26,3)</f>
        <v>50.280000440253581</v>
      </c>
      <c r="L26" s="36">
        <f>J26/K26</f>
        <v>1.7899761179784528E-2</v>
      </c>
      <c r="M26" s="39">
        <f>[1]!s_performanceexpress_perfexnetprofittoshareholder(A26,"2017/12/31",1)</f>
        <v>723023205.60000002</v>
      </c>
      <c r="N26" s="40" t="str">
        <f>[1]!s_div_ifdiv(A26,"2017/06/30")</f>
        <v>否</v>
      </c>
      <c r="O26" s="25">
        <f>[1]!s_div_recorddate(A26,"2017/06/30")</f>
        <v>0</v>
      </c>
      <c r="P26" s="38">
        <f>[1]!s_div_cashbeforetax(A26,"2017/06/30")</f>
        <v>0</v>
      </c>
      <c r="Q26" s="38">
        <f>[1]!s_dq_close(A26,O26,3)</f>
        <v>8.1971022230359534</v>
      </c>
      <c r="R26" s="36">
        <f>P26/Q26</f>
        <v>0</v>
      </c>
    </row>
    <row r="27" spans="1:18" s="41" customFormat="1" x14ac:dyDescent="0.15">
      <c r="A27" s="35" t="s">
        <v>132</v>
      </c>
      <c r="B27" s="35" t="s">
        <v>133</v>
      </c>
      <c r="C27" s="36">
        <v>9.4299999999999994E-4</v>
      </c>
      <c r="D27" s="37">
        <f>C27*L27*[1]!s_dq_close("000300.SH",I27,1)</f>
        <v>1.6406694295592984E-2</v>
      </c>
      <c r="E27" s="25" t="str">
        <f>[1]!s_div_ifdiv(A27,"2017/12/31")</f>
        <v>是</v>
      </c>
      <c r="F27" s="25" t="str">
        <f>[1]!s_div_progress(A27,"20171231")</f>
        <v>实施</v>
      </c>
      <c r="G27" s="25" t="str">
        <f>[1]!s_div_exdate(A27,"2017/12/31")</f>
        <v>2018-04-16</v>
      </c>
      <c r="H27" s="25">
        <f>[1]!s_div_ifdiv(A27,"2018/06/30")</f>
        <v>0</v>
      </c>
      <c r="I27" s="25" t="str">
        <f>[1]!s_div_recorddate(A27,"2017/12/31")</f>
        <v>2018-04-13</v>
      </c>
      <c r="J27" s="38">
        <f>[1]!s_div_cashbeforetax(A27,"2017/12/31")</f>
        <v>0.22000000000000003</v>
      </c>
      <c r="K27" s="38">
        <f>[1]!s_dq_close(A27,I27,3)</f>
        <v>48.949994557631484</v>
      </c>
      <c r="L27" s="36">
        <f>J27/K27</f>
        <v>4.4943825221672312E-3</v>
      </c>
      <c r="M27" s="39">
        <f>[1]!s_performanceexpress_perfexnetprofittoshareholder(A27,"2017/12/31",1)</f>
        <v>4771000000</v>
      </c>
      <c r="N27" s="40" t="str">
        <f>[1]!s_div_ifdiv(A27,"2017/06/30")</f>
        <v>否</v>
      </c>
      <c r="O27" s="25">
        <f>[1]!s_div_recorddate(A27,"2017/06/30")</f>
        <v>0</v>
      </c>
      <c r="P27" s="38">
        <f>[1]!s_div_cashbeforetax(A27,"2017/06/30")</f>
        <v>0</v>
      </c>
      <c r="Q27" s="38">
        <f>[1]!s_dq_close(A27,O27,3)</f>
        <v>9.3829925692752401</v>
      </c>
      <c r="R27" s="36">
        <f>P27/Q27</f>
        <v>0</v>
      </c>
    </row>
    <row r="28" spans="1:18" s="41" customFormat="1" x14ac:dyDescent="0.15">
      <c r="A28" s="35" t="s">
        <v>191</v>
      </c>
      <c r="B28" s="35" t="s">
        <v>192</v>
      </c>
      <c r="C28" s="36">
        <v>3.6070000000000004E-3</v>
      </c>
      <c r="D28" s="37">
        <f>C28*L28*[1]!s_dq_close("000300.SH",I28,1)</f>
        <v>2.0196189448861972E-2</v>
      </c>
      <c r="E28" s="25" t="str">
        <f>[1]!s_div_ifdiv(A28,"2017/12/31")</f>
        <v>是</v>
      </c>
      <c r="F28" s="25" t="str">
        <f>[1]!s_div_progress(A28,"20171231")</f>
        <v>实施</v>
      </c>
      <c r="G28" s="25" t="str">
        <f>[1]!s_div_exdate(A28,"2017/12/31")</f>
        <v>2018-04-18</v>
      </c>
      <c r="H28" s="25">
        <f>[1]!s_div_ifdiv(A28,"2018/06/30")</f>
        <v>0</v>
      </c>
      <c r="I28" s="25" t="str">
        <f>[1]!s_div_recorddate(A28,"2017/12/31")</f>
        <v>2018-04-17</v>
      </c>
      <c r="J28" s="38">
        <f>[1]!s_div_cashbeforetax(A28,"2017/12/31")</f>
        <v>0.02</v>
      </c>
      <c r="K28" s="38">
        <f>[1]!s_dq_close(A28,I28,3)</f>
        <v>13.389999972655149</v>
      </c>
      <c r="L28" s="36">
        <f>J28/K28</f>
        <v>1.4936519821391852E-3</v>
      </c>
      <c r="M28" s="39">
        <f>[1]!s_performanceexpress_perfexnetprofittoshareholder(A28,"2017/12/31",1)</f>
        <v>636901644.01999998</v>
      </c>
      <c r="N28" s="40" t="str">
        <f>[1]!s_div_ifdiv(A28,"2017/06/30")</f>
        <v>否</v>
      </c>
      <c r="O28" s="25">
        <f>[1]!s_div_recorddate(A28,"2017/06/30")</f>
        <v>0</v>
      </c>
      <c r="P28" s="38">
        <f>[1]!s_div_cashbeforetax(A28,"2017/06/30")</f>
        <v>0</v>
      </c>
      <c r="Q28" s="38">
        <f>[1]!s_dq_close(A28,O28,3)</f>
        <v>1.8131500830553247</v>
      </c>
      <c r="R28" s="36">
        <f>P28/Q28</f>
        <v>0</v>
      </c>
    </row>
    <row r="30" spans="1:18" x14ac:dyDescent="0.15">
      <c r="A30" s="19" t="s">
        <v>622</v>
      </c>
      <c r="B30" s="5"/>
      <c r="C30" s="6"/>
      <c r="D30" s="22">
        <f>SUM(D26:D28)</f>
        <v>0.10121715820136296</v>
      </c>
      <c r="E30" s="3"/>
      <c r="F30" s="13"/>
    </row>
    <row r="31" spans="1:18" x14ac:dyDescent="0.15">
      <c r="A31" s="5"/>
      <c r="B31" s="5"/>
      <c r="C31" s="6"/>
      <c r="E31" s="3"/>
      <c r="F31" s="13"/>
    </row>
    <row r="32" spans="1:18" x14ac:dyDescent="0.15">
      <c r="A32" s="9" t="s">
        <v>604</v>
      </c>
      <c r="B32" s="3"/>
      <c r="E32" s="4"/>
      <c r="F32" s="14"/>
    </row>
    <row r="33" spans="1:18" x14ac:dyDescent="0.15">
      <c r="A33" s="2" t="s">
        <v>599</v>
      </c>
      <c r="B33" s="2" t="s">
        <v>600</v>
      </c>
      <c r="C33" s="2" t="s">
        <v>601</v>
      </c>
      <c r="D33" s="17" t="s">
        <v>619</v>
      </c>
      <c r="E33" s="2" t="s">
        <v>644</v>
      </c>
      <c r="F33" s="2" t="s">
        <v>643</v>
      </c>
      <c r="G33" s="2" t="s">
        <v>608</v>
      </c>
      <c r="H33" s="2" t="s">
        <v>645</v>
      </c>
      <c r="I33" s="2" t="s">
        <v>609</v>
      </c>
      <c r="J33" s="12" t="s">
        <v>610</v>
      </c>
      <c r="K33" s="12" t="s">
        <v>611</v>
      </c>
      <c r="L33" s="16" t="s">
        <v>612</v>
      </c>
      <c r="M33" s="2" t="s">
        <v>614</v>
      </c>
      <c r="N33" s="2" t="s">
        <v>631</v>
      </c>
      <c r="O33" s="2" t="s">
        <v>615</v>
      </c>
      <c r="P33" s="2" t="s">
        <v>616</v>
      </c>
      <c r="Q33" s="2" t="s">
        <v>617</v>
      </c>
      <c r="R33" s="16" t="s">
        <v>618</v>
      </c>
    </row>
    <row r="34" spans="1:18" s="41" customFormat="1" x14ac:dyDescent="0.15">
      <c r="A34" s="35" t="s">
        <v>556</v>
      </c>
      <c r="B34" s="35" t="s">
        <v>557</v>
      </c>
      <c r="C34" s="36">
        <v>1.7260000000000001E-3</v>
      </c>
      <c r="D34" s="37">
        <f>C34*L34*[1]!s_dq_close("000300.SH",I34,1)</f>
        <v>9.3347015536406286E-2</v>
      </c>
      <c r="E34" s="25" t="str">
        <f>[1]!s_div_ifdiv(A34,"2017/12/31")</f>
        <v>是</v>
      </c>
      <c r="F34" s="25" t="str">
        <f>[1]!s_div_progress(A34,"20171231")</f>
        <v>实施</v>
      </c>
      <c r="G34" s="25" t="str">
        <f>[1]!s_div_exdate(A34,"2017/12/31")</f>
        <v>2018-04-25</v>
      </c>
      <c r="H34" s="25">
        <f>[1]!s_div_ifdiv(A34,"2018/06/30")</f>
        <v>0</v>
      </c>
      <c r="I34" s="25" t="str">
        <f>[1]!s_div_recorddate(A34,"2017/12/31")</f>
        <v>2018-04-24</v>
      </c>
      <c r="J34" s="38">
        <f>[1]!s_div_cashbeforetax(A34,"2017/12/31")</f>
        <v>0.45</v>
      </c>
      <c r="K34" s="38">
        <f>[1]!s_dq_close(A34,I34,3)</f>
        <v>31.980000415286199</v>
      </c>
      <c r="L34" s="36">
        <f>J34/K34</f>
        <v>1.4071294376372284E-2</v>
      </c>
      <c r="M34" s="39">
        <f>[1]!s_performanceexpress_perfexnetprofittoshareholder(A34,"2017/12/31",1)</f>
        <v>905513850.70000005</v>
      </c>
      <c r="N34" s="40" t="str">
        <f>[1]!s_div_ifdiv(A34,"2017/06/30")</f>
        <v>否</v>
      </c>
      <c r="O34" s="25">
        <f>[1]!s_div_recorddate(A34,"2017/06/30")</f>
        <v>0</v>
      </c>
      <c r="P34" s="38">
        <f>[1]!s_div_cashbeforetax(A34,"2017/06/30")</f>
        <v>0</v>
      </c>
      <c r="Q34" s="38">
        <f>[1]!s_dq_close(A34,O34,3)</f>
        <v>4.4092115150603348</v>
      </c>
      <c r="R34" s="36">
        <f>P34/Q34</f>
        <v>0</v>
      </c>
    </row>
    <row r="35" spans="1:18" x14ac:dyDescent="0.15">
      <c r="A35" s="35" t="s">
        <v>79</v>
      </c>
      <c r="B35" s="35" t="s">
        <v>80</v>
      </c>
      <c r="C35" s="36">
        <v>2.3080000000000002E-3</v>
      </c>
      <c r="D35" s="37">
        <f>C35*L35*[1]!s_dq_close("000300.SH",I35,1)</f>
        <v>0.37760191305057444</v>
      </c>
      <c r="E35" s="25" t="str">
        <f>[1]!s_div_ifdiv(A35,"2017/12/31")</f>
        <v>是</v>
      </c>
      <c r="F35" s="25" t="str">
        <f>[1]!s_div_progress(A35,"20171231")</f>
        <v>实施</v>
      </c>
      <c r="G35" s="25" t="str">
        <f>[1]!s_div_exdate(A35,"2017/12/31")</f>
        <v>2018-04-27</v>
      </c>
      <c r="H35" s="25">
        <f>[1]!s_div_ifdiv(A35,"2018/06/30")</f>
        <v>0</v>
      </c>
      <c r="I35" s="25" t="str">
        <f>[1]!s_div_recorddate(A35,"2017/12/31")</f>
        <v>2018-04-26</v>
      </c>
      <c r="J35" s="38">
        <f>[1]!s_div_cashbeforetax(A35,"2017/12/31")</f>
        <v>1.1000000000000001</v>
      </c>
      <c r="K35" s="38">
        <f>[1]!s_dq_close(A35,I35,3)</f>
        <v>25.250000308666333</v>
      </c>
      <c r="L35" s="36">
        <f>J35/K35</f>
        <v>4.3564355903095056E-2</v>
      </c>
      <c r="M35" s="39">
        <f>[1]!s_performanceexpress_perfexnetprofittoshareholder(A35,"2017/12/31",1)</f>
        <v>0</v>
      </c>
      <c r="N35" s="40" t="str">
        <f>[1]!s_div_ifdiv(A35,"2017/06/30")</f>
        <v>否</v>
      </c>
      <c r="O35" s="25">
        <f>[1]!s_div_recorddate(A35,"2017/06/30")</f>
        <v>0</v>
      </c>
      <c r="P35" s="38">
        <f>[1]!s_div_cashbeforetax(A35,"2017/06/30")</f>
        <v>0</v>
      </c>
      <c r="Q35" s="38">
        <f>[1]!s_dq_close(A35,O35,3)</f>
        <v>0.59947594068361587</v>
      </c>
      <c r="R35" s="36">
        <f>P35/Q35</f>
        <v>0</v>
      </c>
    </row>
    <row r="36" spans="1:18" s="41" customFormat="1" x14ac:dyDescent="0.15">
      <c r="A36" s="35" t="s">
        <v>339</v>
      </c>
      <c r="B36" s="35" t="s">
        <v>340</v>
      </c>
      <c r="C36" s="36">
        <v>2.2400000000000002E-3</v>
      </c>
      <c r="D36" s="37">
        <f>C36*L36*[1]!s_dq_close("000300.SH",I36,1)</f>
        <v>4.4810454548805542E-2</v>
      </c>
      <c r="E36" s="25" t="str">
        <f>[1]!s_div_ifdiv(A36,"2017/12/31")</f>
        <v>是</v>
      </c>
      <c r="F36" s="25" t="str">
        <f>[1]!s_div_progress(A36,"20171231")</f>
        <v>实施</v>
      </c>
      <c r="G36" s="25" t="str">
        <f>[1]!s_div_exdate(A36,"2017/12/31")</f>
        <v>2018-05-02</v>
      </c>
      <c r="H36" s="25">
        <f>[1]!s_div_ifdiv(A36,"2018/06/30")</f>
        <v>0</v>
      </c>
      <c r="I36" s="25" t="str">
        <f>[1]!s_div_recorddate(A36,"2017/12/31")</f>
        <v>2018-04-27</v>
      </c>
      <c r="J36" s="38">
        <f>[1]!s_div_cashbeforetax(A36,"2017/12/31")</f>
        <v>0.15</v>
      </c>
      <c r="K36" s="38">
        <f>[1]!s_dq_close(A36,I36,3)</f>
        <v>28.169999985720917</v>
      </c>
      <c r="L36" s="36">
        <f>J36/K36</f>
        <v>5.3248136342219895E-3</v>
      </c>
      <c r="M36" s="39">
        <f>[1]!s_performanceexpress_perfexnetprofittoshareholder(A36,"2017/12/31",1)</f>
        <v>0</v>
      </c>
      <c r="N36" s="40" t="str">
        <f>[1]!s_div_ifdiv(A36,"2017/06/30")</f>
        <v>否</v>
      </c>
      <c r="O36" s="25">
        <f>[1]!s_div_recorddate(A36,"2017/06/30")</f>
        <v>0</v>
      </c>
      <c r="P36" s="38">
        <f>[1]!s_div_cashbeforetax(A36,"2017/06/30")</f>
        <v>0</v>
      </c>
      <c r="Q36" s="38">
        <f>[1]!s_dq_close(A36,O36,3)</f>
        <v>2.8558162329437149</v>
      </c>
      <c r="R36" s="36">
        <f>P36/Q36</f>
        <v>0</v>
      </c>
    </row>
    <row r="37" spans="1:18" x14ac:dyDescent="0.15">
      <c r="A37" s="35" t="s">
        <v>562</v>
      </c>
      <c r="B37" s="35" t="s">
        <v>563</v>
      </c>
      <c r="C37" s="36">
        <v>1.111E-3</v>
      </c>
      <c r="D37" s="37">
        <f>C37*L37*[1]!s_dq_close("000300.SH",I37,1)</f>
        <v>2.0284768024035761E-2</v>
      </c>
      <c r="E37" s="25" t="str">
        <f>[1]!s_div_ifdiv(A37,"2017/12/31")</f>
        <v>是</v>
      </c>
      <c r="F37" s="25" t="str">
        <f>[1]!s_div_progress(A37,"20171231")</f>
        <v>实施</v>
      </c>
      <c r="G37" s="25" t="str">
        <f>[1]!s_div_exdate(A37,"2017/12/31")</f>
        <v>2018-05-02</v>
      </c>
      <c r="H37" s="25">
        <f>[1]!s_div_ifdiv(A37,"2018/06/30")</f>
        <v>0</v>
      </c>
      <c r="I37" s="25" t="str">
        <f>[1]!s_div_recorddate(A37,"2017/12/31")</f>
        <v>2018-04-27</v>
      </c>
      <c r="J37" s="38">
        <f>[1]!s_div_cashbeforetax(A37,"2017/12/31")</f>
        <v>0.16999999999999998</v>
      </c>
      <c r="K37" s="38">
        <f>[1]!s_dq_close(A37,I37,3)</f>
        <v>34.980003898207215</v>
      </c>
      <c r="L37" s="36">
        <f>J37/K37</f>
        <v>4.8599194126651537E-3</v>
      </c>
      <c r="M37" s="39">
        <f>[1]!s_performanceexpress_perfexnetprofittoshareholder(A37,"2017/12/31",1)</f>
        <v>1505417885.1900001</v>
      </c>
      <c r="N37" s="40" t="str">
        <f>[1]!s_div_ifdiv(A37,"2017/06/30")</f>
        <v>否</v>
      </c>
      <c r="O37" s="25">
        <f>[1]!s_div_recorddate(A37,"2017/06/30")</f>
        <v>0</v>
      </c>
      <c r="P37" s="38">
        <f>[1]!s_div_cashbeforetax(A37,"2017/06/30")</f>
        <v>0</v>
      </c>
      <c r="Q37" s="38">
        <f>[1]!s_dq_close(A37,O37,3)</f>
        <v>12.190403605404217</v>
      </c>
      <c r="R37" s="36">
        <f>P37/Q37</f>
        <v>0</v>
      </c>
    </row>
    <row r="38" spans="1:18" s="41" customFormat="1" x14ac:dyDescent="0.15">
      <c r="A38" s="35" t="s">
        <v>375</v>
      </c>
      <c r="B38" s="35" t="s">
        <v>376</v>
      </c>
      <c r="C38" s="36">
        <v>1.9850000000000002E-3</v>
      </c>
      <c r="D38" s="37">
        <f>C38*L38*[1]!s_dq_close("000300.SH",I38,1)</f>
        <v>0.40653916334296908</v>
      </c>
      <c r="E38" s="25" t="str">
        <f>[1]!s_div_ifdiv(A38,"2017/12/31")</f>
        <v>是</v>
      </c>
      <c r="F38" s="25" t="str">
        <f>[1]!s_div_progress(A38,"20171231")</f>
        <v>实施</v>
      </c>
      <c r="G38" s="25" t="str">
        <f>[1]!s_div_exdate(A38,"2017/12/31")</f>
        <v>2018-05-04</v>
      </c>
      <c r="H38" s="25">
        <f>[1]!s_div_ifdiv(A38,"2018/06/30")</f>
        <v>0</v>
      </c>
      <c r="I38" s="25" t="str">
        <f>[1]!s_div_recorddate(A38,"2017/12/31")</f>
        <v>2018-05-03</v>
      </c>
      <c r="J38" s="38">
        <f>[1]!s_div_cashbeforetax(A38,"2017/12/31")</f>
        <v>0.5</v>
      </c>
      <c r="K38" s="38">
        <f>[1]!s_dq_close(A38,I38,3)</f>
        <v>9.2599998688788254</v>
      </c>
      <c r="L38" s="36">
        <f>J38/K38</f>
        <v>5.399568111014872E-2</v>
      </c>
      <c r="M38" s="39">
        <f>[1]!s_performanceexpress_perfexnetprofittoshareholder(A38,"2017/12/31",1)</f>
        <v>0</v>
      </c>
      <c r="N38" s="40" t="str">
        <f>[1]!s_div_ifdiv(A38,"2017/06/30")</f>
        <v>否</v>
      </c>
      <c r="O38" s="25">
        <f>[1]!s_div_recorddate(A38,"2017/06/30")</f>
        <v>0</v>
      </c>
      <c r="P38" s="38">
        <f>[1]!s_div_cashbeforetax(A38,"2017/06/30")</f>
        <v>0</v>
      </c>
      <c r="Q38" s="38">
        <f>[1]!s_dq_close(A38,O38,3)</f>
        <v>0.29227749568244782</v>
      </c>
      <c r="R38" s="36">
        <f>P38/Q38</f>
        <v>0</v>
      </c>
    </row>
    <row r="39" spans="1:18" s="41" customFormat="1" x14ac:dyDescent="0.15">
      <c r="A39" s="35" t="s">
        <v>15</v>
      </c>
      <c r="B39" s="35" t="s">
        <v>16</v>
      </c>
      <c r="C39" s="36">
        <v>2.1434000000000002E-2</v>
      </c>
      <c r="D39" s="37">
        <f>C39*L39*[1]!s_dq_close("000300.SH",I39,1)</f>
        <v>1.8761346260860421</v>
      </c>
      <c r="E39" s="25" t="str">
        <f>[1]!s_div_ifdiv(A39,"2017/12/31")</f>
        <v>是</v>
      </c>
      <c r="F39" s="25" t="str">
        <f>[1]!s_div_progress(A39,"20171231")</f>
        <v>实施</v>
      </c>
      <c r="G39" s="25" t="str">
        <f>[1]!s_div_exdate(A39,"2017/12/31")</f>
        <v>2018-05-04</v>
      </c>
      <c r="H39" s="25">
        <f>[1]!s_div_ifdiv(A39,"2018/06/30")</f>
        <v>0</v>
      </c>
      <c r="I39" s="25" t="str">
        <f>[1]!s_div_recorddate(A39,"2017/12/31")</f>
        <v>2018-05-03</v>
      </c>
      <c r="J39" s="38">
        <f>[1]!s_div_cashbeforetax(A39,"2017/12/31")</f>
        <v>1.2</v>
      </c>
      <c r="K39" s="38">
        <f>[1]!s_dq_close(A39,I39,3)</f>
        <v>51.999998089479234</v>
      </c>
      <c r="L39" s="36">
        <f>J39/K39</f>
        <v>2.3076923924787354E-2</v>
      </c>
      <c r="M39" s="39">
        <f>[1]!s_performanceexpress_perfexnetprofittoshareholder(A39,"2017/12/31",1)</f>
        <v>0</v>
      </c>
      <c r="N39" s="40" t="str">
        <f>[1]!s_div_ifdiv(A39,"2017/06/30")</f>
        <v>否</v>
      </c>
      <c r="O39" s="25">
        <f>[1]!s_div_recorddate(A39,"2017/06/30")</f>
        <v>0</v>
      </c>
      <c r="P39" s="38">
        <f>[1]!s_div_cashbeforetax(A39,"2017/06/30")</f>
        <v>0</v>
      </c>
      <c r="Q39" s="38">
        <f>[1]!s_dq_close(A39,O39,3)</f>
        <v>9.6071901084152298</v>
      </c>
      <c r="R39" s="36">
        <f>P39/Q39</f>
        <v>0</v>
      </c>
    </row>
    <row r="40" spans="1:18" x14ac:dyDescent="0.15">
      <c r="A40" s="35" t="s">
        <v>549</v>
      </c>
      <c r="B40" s="35" t="s">
        <v>550</v>
      </c>
      <c r="C40" s="36">
        <v>1.3810000000000001E-3</v>
      </c>
      <c r="D40" s="37">
        <f>C40*L40*[1]!s_dq_close("000300.SH",I40,1)</f>
        <v>0.10346930069564758</v>
      </c>
      <c r="E40" s="25" t="str">
        <f>[1]!s_div_ifdiv(A40,"2017/12/31")</f>
        <v>是</v>
      </c>
      <c r="F40" s="25" t="str">
        <f>[1]!s_div_progress(A40,"20171231")</f>
        <v>实施</v>
      </c>
      <c r="G40" s="25" t="str">
        <f>[1]!s_div_exdate(A40,"2017/12/31")</f>
        <v>2018-05-04</v>
      </c>
      <c r="H40" s="25">
        <f>[1]!s_div_ifdiv(A40,"2018/06/30")</f>
        <v>0</v>
      </c>
      <c r="I40" s="25" t="str">
        <f>[1]!s_div_recorddate(A40,"2017/12/31")</f>
        <v>2018-05-03</v>
      </c>
      <c r="J40" s="38">
        <f>[1]!s_div_cashbeforetax(A40,"2017/12/31")</f>
        <v>0.8</v>
      </c>
      <c r="K40" s="38">
        <f>[1]!s_dq_close(A40,I40,3)</f>
        <v>40.499998379290041</v>
      </c>
      <c r="L40" s="36">
        <f>J40/K40</f>
        <v>1.9753087210222845E-2</v>
      </c>
      <c r="M40" s="39">
        <f>[1]!s_performanceexpress_perfexnetprofittoshareholder(A40,"2017/12/31",1)</f>
        <v>1451984626.6600001</v>
      </c>
      <c r="N40" s="40" t="str">
        <f>[1]!s_div_ifdiv(A40,"2017/06/30")</f>
        <v>否</v>
      </c>
      <c r="O40" s="25">
        <f>[1]!s_div_recorddate(A40,"2017/06/30")</f>
        <v>0</v>
      </c>
      <c r="P40" s="38">
        <f>[1]!s_div_cashbeforetax(A40,"2017/06/30")</f>
        <v>0</v>
      </c>
      <c r="Q40" s="38">
        <f>[1]!s_dq_close(A40,O40,3)</f>
        <v>6.251982896233196</v>
      </c>
      <c r="R40" s="36">
        <f>P40/Q40</f>
        <v>0</v>
      </c>
    </row>
    <row r="41" spans="1:18" x14ac:dyDescent="0.15">
      <c r="A41" s="35" t="s">
        <v>558</v>
      </c>
      <c r="B41" s="35" t="s">
        <v>559</v>
      </c>
      <c r="C41" s="36">
        <v>9.7900000000000005E-4</v>
      </c>
      <c r="D41" s="37">
        <f>C41*L41*[1]!s_dq_close("000300.SH",I41,1)</f>
        <v>0.11428880438353815</v>
      </c>
      <c r="E41" s="25" t="str">
        <f>[1]!s_div_ifdiv(A41,"2017/12/31")</f>
        <v>是</v>
      </c>
      <c r="F41" s="25" t="str">
        <f>[1]!s_div_progress(A41,"20171231")</f>
        <v>实施</v>
      </c>
      <c r="G41" s="25" t="str">
        <f>[1]!s_div_exdate(A41,"2017/12/31")</f>
        <v>2018-05-04</v>
      </c>
      <c r="H41" s="25">
        <f>[1]!s_div_ifdiv(A41,"2018/06/30")</f>
        <v>0</v>
      </c>
      <c r="I41" s="25" t="str">
        <f>[1]!s_div_recorddate(A41,"2017/12/31")</f>
        <v>2018-05-03</v>
      </c>
      <c r="J41" s="38">
        <f>[1]!s_div_cashbeforetax(A41,"2017/12/31")</f>
        <v>0.55000000000000004</v>
      </c>
      <c r="K41" s="38">
        <f>[1]!s_dq_close(A41,I41,3)</f>
        <v>17.869999733229982</v>
      </c>
      <c r="L41" s="36">
        <f>J41/K41</f>
        <v>3.0777840414695307E-2</v>
      </c>
      <c r="M41" s="39">
        <f>[1]!s_performanceexpress_perfexnetprofittoshareholder(A41,"2017/12/31",1)</f>
        <v>2493241429.6799998</v>
      </c>
      <c r="N41" s="40" t="str">
        <f>[1]!s_div_ifdiv(A41,"2017/06/30")</f>
        <v>是</v>
      </c>
      <c r="O41" s="25" t="str">
        <f>[1]!s_div_recorddate(A41,"2017/06/30")</f>
        <v>2017-12-06</v>
      </c>
      <c r="P41" s="38">
        <f>[1]!s_div_cashbeforetax(A41,"2017/06/30")</f>
        <v>0.5</v>
      </c>
      <c r="Q41" s="38">
        <f>[1]!s_dq_close(A41,O41,3)</f>
        <v>15.706584301842726</v>
      </c>
      <c r="R41" s="36">
        <f>P41/Q41</f>
        <v>3.1833783233273641E-2</v>
      </c>
    </row>
    <row r="42" spans="1:18" s="41" customFormat="1" x14ac:dyDescent="0.15">
      <c r="A42" s="35" t="s">
        <v>576</v>
      </c>
      <c r="B42" s="35" t="s">
        <v>577</v>
      </c>
      <c r="C42" s="36">
        <v>1.616E-3</v>
      </c>
      <c r="D42" s="37">
        <f>C42*L42*[1]!s_dq_close("000300.SH",I42,1)</f>
        <v>0.11940561614943403</v>
      </c>
      <c r="E42" s="25" t="str">
        <f>[1]!s_div_ifdiv(A42,"2017/12/31")</f>
        <v>是</v>
      </c>
      <c r="F42" s="25" t="str">
        <f>[1]!s_div_progress(A42,"20171231")</f>
        <v>实施</v>
      </c>
      <c r="G42" s="25" t="str">
        <f>[1]!s_div_exdate(A42,"2017/12/31")</f>
        <v>2018-05-04</v>
      </c>
      <c r="H42" s="25">
        <f>[1]!s_div_ifdiv(A42,"2018/06/30")</f>
        <v>0</v>
      </c>
      <c r="I42" s="25" t="str">
        <f>[1]!s_div_recorddate(A42,"2017/12/31")</f>
        <v>2018-05-03</v>
      </c>
      <c r="J42" s="38">
        <f>[1]!s_div_cashbeforetax(A42,"2017/12/31")</f>
        <v>0.06</v>
      </c>
      <c r="K42" s="38">
        <f>[1]!s_dq_close(A42,I42,3)</f>
        <v>3.0799999326308338</v>
      </c>
      <c r="L42" s="36">
        <f>J42/K42</f>
        <v>1.9480519906618955E-2</v>
      </c>
      <c r="M42" s="39">
        <f>[1]!s_performanceexpress_perfexnetprofittoshareholder(A42,"2017/12/31",1)</f>
        <v>0</v>
      </c>
      <c r="N42" s="40" t="str">
        <f>[1]!s_div_ifdiv(A42,"2017/06/30")</f>
        <v>否</v>
      </c>
      <c r="O42" s="25">
        <f>[1]!s_div_recorddate(A42,"2017/06/30")</f>
        <v>0</v>
      </c>
      <c r="P42" s="38">
        <f>[1]!s_div_cashbeforetax(A42,"2017/06/30")</f>
        <v>0</v>
      </c>
      <c r="Q42" s="38">
        <f>[1]!s_dq_close(A42,O42,3)</f>
        <v>1.8205715279294921</v>
      </c>
      <c r="R42" s="36">
        <f>P42/Q42</f>
        <v>0</v>
      </c>
    </row>
    <row r="43" spans="1:18" x14ac:dyDescent="0.15">
      <c r="A43" s="35" t="s">
        <v>419</v>
      </c>
      <c r="B43" s="35" t="s">
        <v>420</v>
      </c>
      <c r="C43" s="36">
        <v>1.7930000000000001E-3</v>
      </c>
      <c r="D43" s="37">
        <f>C43*L43*[1]!s_dq_close("000300.SH",I43,1)</f>
        <v>2.3830473215845076E-2</v>
      </c>
      <c r="E43" s="25" t="str">
        <f>[1]!s_div_ifdiv(A43,"2017/12/31")</f>
        <v>是</v>
      </c>
      <c r="F43" s="25" t="str">
        <f>[1]!s_div_progress(A43,"20171231")</f>
        <v>实施</v>
      </c>
      <c r="G43" s="25" t="str">
        <f>[1]!s_div_exdate(A43,"2017/12/31")</f>
        <v>2018-05-07</v>
      </c>
      <c r="H43" s="25">
        <f>[1]!s_div_ifdiv(A43,"2018/06/30")</f>
        <v>0</v>
      </c>
      <c r="I43" s="25" t="str">
        <f>[1]!s_div_recorddate(A43,"2017/12/31")</f>
        <v>2018-05-04</v>
      </c>
      <c r="J43" s="38">
        <f>[1]!s_div_cashbeforetax(A43,"2017/12/31")</f>
        <v>0.01</v>
      </c>
      <c r="K43" s="38">
        <f>[1]!s_dq_close(A43,I43,3)</f>
        <v>2.84</v>
      </c>
      <c r="L43" s="36">
        <f>J43/K43</f>
        <v>3.5211267605633804E-3</v>
      </c>
      <c r="M43" s="39">
        <f>[1]!s_performanceexpress_perfexnetprofittoshareholder(A43,"2017/12/31",1)</f>
        <v>0</v>
      </c>
      <c r="N43" s="40" t="str">
        <f>[1]!s_div_ifdiv(A43,"2017/06/30")</f>
        <v>否</v>
      </c>
      <c r="O43" s="25">
        <f>[1]!s_div_recorddate(A43,"2017/06/30")</f>
        <v>0</v>
      </c>
      <c r="P43" s="38">
        <f>[1]!s_div_cashbeforetax(A43,"2017/06/30")</f>
        <v>0</v>
      </c>
      <c r="Q43" s="38">
        <f>[1]!s_dq_close(A43,O43,3)</f>
        <v>14.752844110440805</v>
      </c>
      <c r="R43" s="36">
        <f>P43/Q43</f>
        <v>0</v>
      </c>
    </row>
    <row r="44" spans="1:18" ht="12.75" customHeight="1" x14ac:dyDescent="0.15">
      <c r="A44" s="35" t="s">
        <v>149</v>
      </c>
      <c r="B44" s="35" t="s">
        <v>150</v>
      </c>
      <c r="C44" s="36">
        <v>3.6909999999999998E-3</v>
      </c>
      <c r="D44" s="37">
        <f>C44*L44*[1]!s_dq_close("000300.SH",I44,1)</f>
        <v>5.1657551305524664E-2</v>
      </c>
      <c r="E44" s="25" t="str">
        <f>[1]!s_div_ifdiv(A44,"2017/12/31")</f>
        <v>是</v>
      </c>
      <c r="F44" s="25" t="str">
        <f>[1]!s_div_progress(A44,"20171231")</f>
        <v>实施</v>
      </c>
      <c r="G44" s="25" t="str">
        <f>[1]!s_div_exdate(A44,"2017/12/31")</f>
        <v>2018-05-07</v>
      </c>
      <c r="H44" s="25">
        <f>[1]!s_div_ifdiv(A44,"2018/06/30")</f>
        <v>0</v>
      </c>
      <c r="I44" s="25" t="str">
        <f>[1]!s_div_recorddate(A44,"2017/12/31")</f>
        <v>2018-05-04</v>
      </c>
      <c r="J44" s="38">
        <f>[1]!s_div_cashbeforetax(A44,"2017/12/31")</f>
        <v>0.2</v>
      </c>
      <c r="K44" s="38">
        <f>[1]!s_dq_close(A44,I44,3)</f>
        <v>53.94</v>
      </c>
      <c r="L44" s="36">
        <f>J44/K44</f>
        <v>3.7078235076010387E-3</v>
      </c>
      <c r="M44" s="39">
        <f>[1]!s_performanceexpress_perfexnetprofittoshareholder(A44,"2017/12/31",1)</f>
        <v>2152427795.0300002</v>
      </c>
      <c r="N44" s="40" t="str">
        <f>[1]!s_div_ifdiv(A44,"2017/06/30")</f>
        <v>否</v>
      </c>
      <c r="O44" s="25">
        <f>[1]!s_div_recorddate(A44,"2017/06/30")</f>
        <v>0</v>
      </c>
      <c r="P44" s="38">
        <f>[1]!s_div_cashbeforetax(A44,"2017/06/30")</f>
        <v>0</v>
      </c>
      <c r="Q44" s="38">
        <f>[1]!s_dq_close(A44,O44,3)</f>
        <v>12.868561090336678</v>
      </c>
      <c r="R44" s="36">
        <f>P44/Q44</f>
        <v>0</v>
      </c>
    </row>
    <row r="45" spans="1:18" x14ac:dyDescent="0.15">
      <c r="A45" s="35" t="s">
        <v>134</v>
      </c>
      <c r="B45" s="35" t="s">
        <v>135</v>
      </c>
      <c r="C45" s="36">
        <v>1.1000000000000001E-3</v>
      </c>
      <c r="D45" s="37">
        <f>C45*L45*[1]!s_dq_close("000300.SH",I45,1)</f>
        <v>6.151196903703704E-2</v>
      </c>
      <c r="E45" s="25" t="str">
        <f>[1]!s_div_ifdiv(A45,"2017/12/31")</f>
        <v>是</v>
      </c>
      <c r="F45" s="25" t="str">
        <f>[1]!s_div_progress(A45,"20171231")</f>
        <v>实施</v>
      </c>
      <c r="G45" s="25" t="str">
        <f>[1]!s_div_exdate(A45,"2017/12/31")</f>
        <v>2018-05-07</v>
      </c>
      <c r="H45" s="25">
        <f>[1]!s_div_ifdiv(A45,"2018/06/30")</f>
        <v>0</v>
      </c>
      <c r="I45" s="25" t="str">
        <f>[1]!s_div_recorddate(A45,"2017/12/31")</f>
        <v>2018-05-04</v>
      </c>
      <c r="J45" s="38">
        <f>[1]!s_div_cashbeforetax(A45,"2017/12/31")</f>
        <v>0.08</v>
      </c>
      <c r="K45" s="38">
        <f>[1]!s_dq_close(A45,I45,3)</f>
        <v>5.4</v>
      </c>
      <c r="L45" s="36">
        <f>J45/K45</f>
        <v>1.4814814814814814E-2</v>
      </c>
      <c r="M45" s="39">
        <f>[1]!s_performanceexpress_perfexnetprofittoshareholder(A45,"2017/12/31",1)</f>
        <v>1254056251.6199999</v>
      </c>
      <c r="N45" s="40" t="str">
        <f>[1]!s_div_ifdiv(A45,"2017/06/30")</f>
        <v>否</v>
      </c>
      <c r="O45" s="25">
        <f>[1]!s_div_recorddate(A45,"2017/06/30")</f>
        <v>0</v>
      </c>
      <c r="P45" s="38">
        <f>[1]!s_div_cashbeforetax(A45,"2017/06/30")</f>
        <v>0</v>
      </c>
      <c r="Q45" s="38">
        <f>[1]!s_dq_close(A45,O45,3)</f>
        <v>6.324796729197538</v>
      </c>
      <c r="R45" s="36">
        <f>P45/Q45</f>
        <v>0</v>
      </c>
    </row>
    <row r="46" spans="1:18" s="41" customFormat="1" x14ac:dyDescent="0.15">
      <c r="A46" s="35" t="s">
        <v>199</v>
      </c>
      <c r="B46" s="35" t="s">
        <v>200</v>
      </c>
      <c r="C46" s="36">
        <v>1.2099999999999999E-3</v>
      </c>
      <c r="D46" s="37">
        <f>C46*L46*[1]!s_dq_close("000300.SH",I46,1)</f>
        <v>2.6958762622725039E-2</v>
      </c>
      <c r="E46" s="25" t="str">
        <f>[1]!s_div_ifdiv(A46,"2017/12/31")</f>
        <v>是</v>
      </c>
      <c r="F46" s="25" t="str">
        <f>[1]!s_div_progress(A46,"20171231")</f>
        <v>实施</v>
      </c>
      <c r="G46" s="25" t="str">
        <f>[1]!s_div_exdate(A46,"2017/12/31")</f>
        <v>2018-05-09</v>
      </c>
      <c r="H46" s="25">
        <f>[1]!s_div_ifdiv(A46,"2018/06/30")</f>
        <v>0</v>
      </c>
      <c r="I46" s="25" t="str">
        <f>[1]!s_div_recorddate(A46,"2017/12/31")</f>
        <v>2018-05-08</v>
      </c>
      <c r="J46" s="38">
        <f>[1]!s_div_cashbeforetax(A46,"2017/12/31")</f>
        <v>0.12</v>
      </c>
      <c r="K46" s="38">
        <f>[1]!s_dq_close(A46,I46,3)</f>
        <v>20.329999999999998</v>
      </c>
      <c r="L46" s="36">
        <f>J46/K46</f>
        <v>5.9026069847515992E-3</v>
      </c>
      <c r="M46" s="39">
        <f>[1]!s_performanceexpress_perfexnetprofittoshareholder(A46,"2017/12/31",1)</f>
        <v>1067570400</v>
      </c>
      <c r="N46" s="40" t="str">
        <f>[1]!s_div_ifdiv(A46,"2017/06/30")</f>
        <v>否</v>
      </c>
      <c r="O46" s="25">
        <f>[1]!s_div_recorddate(A46,"2017/06/30")</f>
        <v>0</v>
      </c>
      <c r="P46" s="38">
        <f>[1]!s_div_cashbeforetax(A46,"2017/06/30")</f>
        <v>0</v>
      </c>
      <c r="Q46" s="38">
        <f>[1]!s_dq_close(A46,O46,3)</f>
        <v>7.7994988196137616</v>
      </c>
      <c r="R46" s="36">
        <f>P46/Q46</f>
        <v>0</v>
      </c>
    </row>
    <row r="47" spans="1:18" s="41" customFormat="1" x14ac:dyDescent="0.15">
      <c r="A47" s="35" t="s">
        <v>35</v>
      </c>
      <c r="B47" s="35" t="s">
        <v>36</v>
      </c>
      <c r="C47" s="36">
        <v>1.034E-3</v>
      </c>
      <c r="D47" s="37">
        <f>C47*L47*[1]!s_dq_close("000300.SH",I47,1)</f>
        <v>9.3595550009592327E-2</v>
      </c>
      <c r="E47" s="25" t="str">
        <f>[1]!s_div_ifdiv(A47,"2017/12/31")</f>
        <v>是</v>
      </c>
      <c r="F47" s="25" t="str">
        <f>[1]!s_div_progress(A47,"20171231")</f>
        <v>实施</v>
      </c>
      <c r="G47" s="25" t="str">
        <f>[1]!s_div_exdate(A47,"2017/12/31")</f>
        <v>2018-05-09</v>
      </c>
      <c r="H47" s="25">
        <f>[1]!s_div_ifdiv(A47,"2018/06/30")</f>
        <v>0</v>
      </c>
      <c r="I47" s="25" t="str">
        <f>[1]!s_div_recorddate(A47,"2017/12/31")</f>
        <v>2018-05-08</v>
      </c>
      <c r="J47" s="38">
        <f>[1]!s_div_cashbeforetax(A47,"2017/12/31")</f>
        <v>0.2</v>
      </c>
      <c r="K47" s="38">
        <f>[1]!s_dq_close(A47,I47,3)</f>
        <v>8.34</v>
      </c>
      <c r="L47" s="36">
        <f>J47/K47</f>
        <v>2.3980815347721823E-2</v>
      </c>
      <c r="M47" s="39">
        <f>[1]!s_performanceexpress_perfexnetprofittoshareholder(A47,"2017/12/31",1)</f>
        <v>0</v>
      </c>
      <c r="N47" s="40" t="str">
        <f>[1]!s_div_ifdiv(A47,"2017/06/30")</f>
        <v>否</v>
      </c>
      <c r="O47" s="25">
        <f>[1]!s_div_recorddate(A47,"2017/06/30")</f>
        <v>0</v>
      </c>
      <c r="P47" s="38">
        <f>[1]!s_div_cashbeforetax(A47,"2017/06/30")</f>
        <v>0</v>
      </c>
      <c r="Q47" s="38">
        <f>[1]!s_dq_close(A47,O47,3)</f>
        <v>0.2748646056219079</v>
      </c>
      <c r="R47" s="36">
        <f>P47/Q47</f>
        <v>0</v>
      </c>
    </row>
    <row r="48" spans="1:18" s="41" customFormat="1" x14ac:dyDescent="0.15">
      <c r="A48" s="35" t="s">
        <v>91</v>
      </c>
      <c r="B48" s="35" t="s">
        <v>92</v>
      </c>
      <c r="C48" s="36">
        <v>4.3630000000000006E-3</v>
      </c>
      <c r="D48" s="37">
        <f>C48*L48*[1]!s_dq_close("000300.SH",I48,1)</f>
        <v>0.46222337421394305</v>
      </c>
      <c r="E48" s="25" t="str">
        <f>[1]!s_div_ifdiv(A48,"2017/12/31")</f>
        <v>是</v>
      </c>
      <c r="F48" s="25" t="str">
        <f>[1]!s_div_progress(A48,"20171231")</f>
        <v>实施</v>
      </c>
      <c r="G48" s="25" t="str">
        <f>[1]!s_div_exdate(A48,"2017/12/31")</f>
        <v>2018-05-09</v>
      </c>
      <c r="H48" s="25">
        <f>[1]!s_div_ifdiv(A48,"2018/06/30")</f>
        <v>0</v>
      </c>
      <c r="I48" s="25" t="str">
        <f>[1]!s_div_recorddate(A48,"2017/12/31")</f>
        <v>2018-05-08</v>
      </c>
      <c r="J48" s="38">
        <f>[1]!s_div_cashbeforetax(A48,"2017/12/31")</f>
        <v>0.62</v>
      </c>
      <c r="K48" s="38">
        <f>[1]!s_dq_close(A48,I48,3)</f>
        <v>22.09</v>
      </c>
      <c r="L48" s="36">
        <f>J48/K48</f>
        <v>2.806699864191942E-2</v>
      </c>
      <c r="M48" s="39">
        <f>[1]!s_performanceexpress_perfexnetprofittoshareholder(A48,"2017/12/31",1)</f>
        <v>12214541200</v>
      </c>
      <c r="N48" s="40" t="str">
        <f>[1]!s_div_ifdiv(A48,"2017/06/30")</f>
        <v>否</v>
      </c>
      <c r="O48" s="25">
        <f>[1]!s_div_recorddate(A48,"2017/06/30")</f>
        <v>0</v>
      </c>
      <c r="P48" s="38">
        <f>[1]!s_div_cashbeforetax(A48,"2017/06/30")</f>
        <v>0</v>
      </c>
      <c r="Q48" s="38">
        <f>[1]!s_dq_close(A48,O48,3)</f>
        <v>22.226398594693279</v>
      </c>
      <c r="R48" s="36">
        <f>P48/Q48</f>
        <v>0</v>
      </c>
    </row>
    <row r="49" spans="1:18" s="41" customFormat="1" x14ac:dyDescent="0.15">
      <c r="A49" s="35" t="s">
        <v>465</v>
      </c>
      <c r="B49" s="35" t="s">
        <v>466</v>
      </c>
      <c r="C49" s="36">
        <v>1.7499999999999998E-3</v>
      </c>
      <c r="D49" s="37">
        <f>C49*L49*[1]!s_dq_close("000300.SH",I49,1)</f>
        <v>0.12262772292698018</v>
      </c>
      <c r="E49" s="25" t="str">
        <f>[1]!s_div_ifdiv(A49,"2017/12/31")</f>
        <v>是</v>
      </c>
      <c r="F49" s="25" t="str">
        <f>[1]!s_div_progress(A49,"20171231")</f>
        <v>实施</v>
      </c>
      <c r="G49" s="25" t="str">
        <f>[1]!s_div_exdate(A49,"2017/12/31")</f>
        <v>2018-05-10</v>
      </c>
      <c r="H49" s="25">
        <f>[1]!s_div_ifdiv(A49,"2018/06/30")</f>
        <v>0</v>
      </c>
      <c r="I49" s="25" t="str">
        <f>[1]!s_div_recorddate(A49,"2017/12/31")</f>
        <v>2018-05-09</v>
      </c>
      <c r="J49" s="38">
        <f>[1]!s_div_cashbeforetax(A49,"2017/12/31")</f>
        <v>0.15</v>
      </c>
      <c r="K49" s="38">
        <f>[1]!s_dq_close(A49,I49,3)</f>
        <v>8.08</v>
      </c>
      <c r="L49" s="36">
        <f>J49/K49</f>
        <v>1.8564356435643563E-2</v>
      </c>
      <c r="M49" s="39">
        <f>[1]!s_performanceexpress_perfexnetprofittoshareholder(A49,"2017/12/31",1)</f>
        <v>0</v>
      </c>
      <c r="N49" s="40" t="str">
        <f>[1]!s_div_ifdiv(A49,"2017/06/30")</f>
        <v>否</v>
      </c>
      <c r="O49" s="25">
        <f>[1]!s_div_recorddate(A49,"2017/06/30")</f>
        <v>0</v>
      </c>
      <c r="P49" s="38">
        <f>[1]!s_div_cashbeforetax(A49,"2017/06/30")</f>
        <v>0</v>
      </c>
      <c r="Q49" s="38">
        <f>[1]!s_dq_close(A49,O49,3)</f>
        <v>6.8835564479724871</v>
      </c>
      <c r="R49" s="36">
        <f>P49/Q49</f>
        <v>0</v>
      </c>
    </row>
    <row r="50" spans="1:18" s="41" customFormat="1" x14ac:dyDescent="0.15">
      <c r="A50" s="35" t="s">
        <v>147</v>
      </c>
      <c r="B50" s="35" t="s">
        <v>148</v>
      </c>
      <c r="C50" s="36">
        <v>1.3880000000000001E-3</v>
      </c>
      <c r="D50" s="37">
        <f>C50*L50*[1]!s_dq_close("000300.SH",I50,1)</f>
        <v>3.810285209309091E-2</v>
      </c>
      <c r="E50" s="25" t="str">
        <f>[1]!s_div_ifdiv(A50,"2017/12/31")</f>
        <v>是</v>
      </c>
      <c r="F50" s="25" t="str">
        <f>[1]!s_div_progress(A50,"20171231")</f>
        <v>实施</v>
      </c>
      <c r="G50" s="25" t="str">
        <f>[1]!s_div_exdate(A50,"2017/12/31")</f>
        <v>2018-05-10</v>
      </c>
      <c r="H50" s="25">
        <f>[1]!s_div_ifdiv(A50,"2018/06/30")</f>
        <v>0</v>
      </c>
      <c r="I50" s="25" t="str">
        <f>[1]!s_div_recorddate(A50,"2017/12/31")</f>
        <v>2018-05-09</v>
      </c>
      <c r="J50" s="38">
        <f>[1]!s_div_cashbeforetax(A50,"2017/12/31")</f>
        <v>0.08</v>
      </c>
      <c r="K50" s="38">
        <f>[1]!s_dq_close(A50,I50,3)</f>
        <v>11</v>
      </c>
      <c r="L50" s="36">
        <f>J50/K50</f>
        <v>7.2727272727272727E-3</v>
      </c>
      <c r="M50" s="39">
        <f>[1]!s_performanceexpress_perfexnetprofittoshareholder(A50,"2017/12/31",1)</f>
        <v>293904463.26999998</v>
      </c>
      <c r="N50" s="40" t="str">
        <f>[1]!s_div_ifdiv(A50,"2017/06/30")</f>
        <v>否</v>
      </c>
      <c r="O50" s="25">
        <f>[1]!s_div_recorddate(A50,"2017/06/30")</f>
        <v>0</v>
      </c>
      <c r="P50" s="38">
        <f>[1]!s_div_cashbeforetax(A50,"2017/06/30")</f>
        <v>0</v>
      </c>
      <c r="Q50" s="38">
        <f>[1]!s_dq_close(A50,O50,3)</f>
        <v>7.6260326760150354</v>
      </c>
      <c r="R50" s="36">
        <f>P50/Q50</f>
        <v>0</v>
      </c>
    </row>
    <row r="51" spans="1:18" s="41" customFormat="1" x14ac:dyDescent="0.15">
      <c r="A51" s="35" t="s">
        <v>207</v>
      </c>
      <c r="B51" s="35" t="s">
        <v>208</v>
      </c>
      <c r="C51" s="36">
        <v>1.0169999999999999E-3</v>
      </c>
      <c r="D51" s="37">
        <f>C51*L51*[1]!s_dq_close("000300.SH",I51,1)</f>
        <v>6.3450682110743797E-2</v>
      </c>
      <c r="E51" s="25" t="str">
        <f>[1]!s_div_ifdiv(A51,"2017/12/31")</f>
        <v>是</v>
      </c>
      <c r="F51" s="25" t="str">
        <f>[1]!s_div_progress(A51,"20171231")</f>
        <v>实施</v>
      </c>
      <c r="G51" s="25" t="str">
        <f>[1]!s_div_exdate(A51,"2017/12/31")</f>
        <v>2018-05-10</v>
      </c>
      <c r="H51" s="25">
        <f>[1]!s_div_ifdiv(A51,"2018/06/30")</f>
        <v>0</v>
      </c>
      <c r="I51" s="25" t="str">
        <f>[1]!s_div_recorddate(A51,"2017/12/31")</f>
        <v>2018-05-09</v>
      </c>
      <c r="J51" s="38">
        <f>[1]!s_div_cashbeforetax(A51,"2017/12/31")</f>
        <v>0.08</v>
      </c>
      <c r="K51" s="38">
        <f>[1]!s_dq_close(A51,I51,3)</f>
        <v>4.84</v>
      </c>
      <c r="L51" s="36">
        <f>J51/K51</f>
        <v>1.6528925619834711E-2</v>
      </c>
      <c r="M51" s="39">
        <f>[1]!s_performanceexpress_perfexnetprofittoshareholder(A51,"2017/12/31",1)</f>
        <v>0</v>
      </c>
      <c r="N51" s="40" t="str">
        <f>[1]!s_div_ifdiv(A51,"2017/06/30")</f>
        <v>否</v>
      </c>
      <c r="O51" s="25">
        <f>[1]!s_div_recorddate(A51,"2017/06/30")</f>
        <v>0</v>
      </c>
      <c r="P51" s="38">
        <f>[1]!s_div_cashbeforetax(A51,"2017/06/30")</f>
        <v>0</v>
      </c>
      <c r="Q51" s="38">
        <f>[1]!s_dq_close(A51,O51,3)</f>
        <v>2.3814025312586429</v>
      </c>
      <c r="R51" s="36">
        <f>P51/Q51</f>
        <v>0</v>
      </c>
    </row>
    <row r="52" spans="1:18" s="41" customFormat="1" x14ac:dyDescent="0.15">
      <c r="A52" s="35" t="s">
        <v>120</v>
      </c>
      <c r="B52" s="35" t="s">
        <v>121</v>
      </c>
      <c r="C52" s="36">
        <v>4.4819999999999999E-3</v>
      </c>
      <c r="D52" s="37">
        <f>C52*L52*[1]!s_dq_close("000300.SH",I52,1)</f>
        <v>0.14216595532941176</v>
      </c>
      <c r="E52" s="25" t="str">
        <f>[1]!s_div_ifdiv(A52,"2017/12/31")</f>
        <v>是</v>
      </c>
      <c r="F52" s="25" t="str">
        <f>[1]!s_div_progress(A52,"20171231")</f>
        <v>实施</v>
      </c>
      <c r="G52" s="25" t="str">
        <f>[1]!s_div_exdate(A52,"2017/12/31")</f>
        <v>2018-05-11</v>
      </c>
      <c r="H52" s="25">
        <f>[1]!s_div_ifdiv(A52,"2018/06/30")</f>
        <v>0</v>
      </c>
      <c r="I52" s="25" t="str">
        <f>[1]!s_div_recorddate(A52,"2017/12/31")</f>
        <v>2018-05-10</v>
      </c>
      <c r="J52" s="38">
        <f>[1]!s_div_cashbeforetax(A52,"2017/12/31")</f>
        <v>0.2</v>
      </c>
      <c r="K52" s="38">
        <f>[1]!s_dq_close(A52,I52,3)</f>
        <v>23.8</v>
      </c>
      <c r="L52" s="36">
        <f>J52/K52</f>
        <v>8.4033613445378148E-3</v>
      </c>
      <c r="M52" s="39">
        <f>[1]!s_performanceexpress_perfexnetprofittoshareholder(A52,"2017/12/31",1)</f>
        <v>2378228515.6700001</v>
      </c>
      <c r="N52" s="40" t="str">
        <f>[1]!s_div_ifdiv(A52,"2017/06/30")</f>
        <v>否</v>
      </c>
      <c r="O52" s="25">
        <f>[1]!s_div_recorddate(A52,"2017/06/30")</f>
        <v>0</v>
      </c>
      <c r="P52" s="38">
        <f>[1]!s_div_cashbeforetax(A52,"2017/06/30")</f>
        <v>0</v>
      </c>
      <c r="Q52" s="38">
        <f>[1]!s_dq_close(A52,O52,3)</f>
        <v>1.0073460247262804</v>
      </c>
      <c r="R52" s="36">
        <f>P52/Q52</f>
        <v>0</v>
      </c>
    </row>
    <row r="53" spans="1:18" x14ac:dyDescent="0.15">
      <c r="A53" s="35" t="s">
        <v>118</v>
      </c>
      <c r="B53" s="35" t="s">
        <v>119</v>
      </c>
      <c r="C53" s="36">
        <v>4.6829999999999997E-3</v>
      </c>
      <c r="D53" s="37">
        <f>C53*L53*[1]!s_dq_close("000300.SH",I53,1)</f>
        <v>3.2613363288376385E-2</v>
      </c>
      <c r="E53" s="25" t="str">
        <f>[1]!s_div_ifdiv(A53,"2017/12/31")</f>
        <v>是</v>
      </c>
      <c r="F53" s="25" t="str">
        <f>[1]!s_div_progress(A53,"20171231")</f>
        <v>实施</v>
      </c>
      <c r="G53" s="25" t="str">
        <f>[1]!s_div_exdate(A53,"2017/12/31")</f>
        <v>2018-05-14</v>
      </c>
      <c r="H53" s="25">
        <f>[1]!s_div_ifdiv(A53,"2018/06/30")</f>
        <v>0</v>
      </c>
      <c r="I53" s="25" t="str">
        <f>[1]!s_div_recorddate(A53,"2017/12/31")</f>
        <v>2018-05-11</v>
      </c>
      <c r="J53" s="38">
        <f>[1]!s_div_cashbeforetax(A53,"2017/12/31")</f>
        <v>0.1</v>
      </c>
      <c r="K53" s="38">
        <f>[1]!s_dq_close(A53,I53,3)</f>
        <v>54.2</v>
      </c>
      <c r="L53" s="36">
        <f>J53/K53</f>
        <v>1.8450184501845018E-3</v>
      </c>
      <c r="M53" s="39">
        <f>[1]!s_performanceexpress_perfexnetprofittoshareholder(A53,"2017/12/31",1)</f>
        <v>427951492.98000002</v>
      </c>
      <c r="N53" s="40" t="str">
        <f>[1]!s_div_ifdiv(A53,"2017/06/30")</f>
        <v>否</v>
      </c>
      <c r="O53" s="25">
        <f>[1]!s_div_recorddate(A53,"2017/06/30")</f>
        <v>0</v>
      </c>
      <c r="P53" s="38">
        <f>[1]!s_div_cashbeforetax(A53,"2017/06/30")</f>
        <v>0</v>
      </c>
      <c r="Q53" s="38">
        <f>[1]!s_dq_close(A53,O53,3)</f>
        <v>3.4009743101329506</v>
      </c>
      <c r="R53" s="36">
        <f>P53/Q53</f>
        <v>0</v>
      </c>
    </row>
    <row r="54" spans="1:18" x14ac:dyDescent="0.15">
      <c r="A54" s="27" t="s">
        <v>427</v>
      </c>
      <c r="B54" s="27" t="s">
        <v>428</v>
      </c>
      <c r="C54" s="28">
        <v>2.6210000000000001E-3</v>
      </c>
      <c r="D54" s="29">
        <f>C54*L54*[1]!s_dq_close("000300.SH",I54,1)</f>
        <v>0.23857872081555556</v>
      </c>
      <c r="E54" s="24" t="str">
        <f>[1]!s_div_ifdiv(A54,"2017/12/31")</f>
        <v>是</v>
      </c>
      <c r="F54" s="24" t="str">
        <f>[1]!s_div_progress(A54,"20171231")</f>
        <v>股东大会通过</v>
      </c>
      <c r="G54" s="24">
        <f>[1]!s_div_exdate(A54,"2017/12/31")</f>
        <v>0</v>
      </c>
      <c r="H54" s="24">
        <f>[1]!s_div_ifdiv(A54,"2018/06/30")</f>
        <v>0</v>
      </c>
      <c r="I54" s="34">
        <v>43174</v>
      </c>
      <c r="J54" s="30">
        <v>0.81</v>
      </c>
      <c r="K54" s="30">
        <f>[1]!s_dq_close(A54,I54,3)</f>
        <v>36.450000000000003</v>
      </c>
      <c r="L54" s="28">
        <f>J54/K54</f>
        <v>2.2222222222222223E-2</v>
      </c>
      <c r="M54" s="31">
        <f>[1]!s_performanceexpress_perfexnetprofittoshareholder(A54,"2017/12/31",1)</f>
        <v>0</v>
      </c>
      <c r="N54" s="32" t="str">
        <f>[1]!s_div_ifdiv(A54,"2017/06/30")</f>
        <v>否</v>
      </c>
      <c r="O54" s="24">
        <f>[1]!s_div_recorddate(A54,"2017/06/30")</f>
        <v>0</v>
      </c>
      <c r="P54" s="30">
        <f>[1]!s_div_cashbeforetax(A54,"2017/06/30")</f>
        <v>0</v>
      </c>
      <c r="Q54" s="30">
        <f>[1]!s_dq_close(A54,O54,3)</f>
        <v>21.929906489683233</v>
      </c>
      <c r="R54" s="28">
        <f t="shared" ref="R54:R81" si="2">P54/Q54</f>
        <v>0</v>
      </c>
    </row>
    <row r="55" spans="1:18" s="33" customFormat="1" x14ac:dyDescent="0.15">
      <c r="A55" s="27" t="s">
        <v>580</v>
      </c>
      <c r="B55" s="27" t="s">
        <v>581</v>
      </c>
      <c r="C55" s="28">
        <v>4.365E-3</v>
      </c>
      <c r="D55" s="29">
        <f>C55*L55*[1]!s_dq_close("000300.SH",I55,1)</f>
        <v>9.068034759513928E-2</v>
      </c>
      <c r="E55" s="24" t="str">
        <f>[1]!s_div_ifdiv(A55,"2017/12/31")</f>
        <v>是</v>
      </c>
      <c r="F55" s="24" t="str">
        <f>[1]!s_div_progress(A55,"20171231")</f>
        <v>股东大会通过</v>
      </c>
      <c r="G55" s="24">
        <f>[1]!s_div_exdate(A55,"2017/12/31")</f>
        <v>0</v>
      </c>
      <c r="H55" s="24">
        <f>[1]!s_div_ifdiv(A55,"2018/06/30")</f>
        <v>0</v>
      </c>
      <c r="I55" s="34">
        <v>43188</v>
      </c>
      <c r="J55" s="30">
        <v>0.18</v>
      </c>
      <c r="K55" s="30">
        <f>[1]!s_dq_close(A55,I55,3)</f>
        <v>33.74</v>
      </c>
      <c r="L55" s="28">
        <f t="shared" ref="L54:L81" si="3">J55/K55</f>
        <v>5.3349140486069939E-3</v>
      </c>
      <c r="M55" s="31">
        <f>[1]!s_performanceexpress_perfexnetprofittoshareholder(A55,"2017/12/31",1)</f>
        <v>0</v>
      </c>
      <c r="N55" s="32" t="str">
        <f>[1]!s_div_ifdiv(A55,"2017/06/30")</f>
        <v>否</v>
      </c>
      <c r="O55" s="24">
        <f>[1]!s_div_recorddate(A55,"2017/06/30")</f>
        <v>0</v>
      </c>
      <c r="P55" s="30">
        <f>[1]!s_div_cashbeforetax(A55,"2017/06/30")</f>
        <v>0</v>
      </c>
      <c r="Q55" s="30">
        <f>[1]!s_dq_close(A55,O55,3)</f>
        <v>3.5703994183231815</v>
      </c>
      <c r="R55" s="28">
        <f t="shared" si="2"/>
        <v>0</v>
      </c>
    </row>
    <row r="56" spans="1:18" x14ac:dyDescent="0.15">
      <c r="A56" s="27" t="s">
        <v>568</v>
      </c>
      <c r="B56" s="27" t="s">
        <v>569</v>
      </c>
      <c r="C56" s="28">
        <v>1.201E-3</v>
      </c>
      <c r="D56" s="29">
        <f>C56*L56*[1]!s_dq_close("000300.SH",I56,1)</f>
        <v>1.8752634495817377E-2</v>
      </c>
      <c r="E56" s="24" t="str">
        <f>[1]!s_div_ifdiv(A56,"2017/12/31")</f>
        <v>是</v>
      </c>
      <c r="F56" s="24" t="str">
        <f>[1]!s_div_progress(A56,"20171231")</f>
        <v>股东大会通过</v>
      </c>
      <c r="G56" s="24">
        <f>[1]!s_div_exdate(A56,"2017/12/31")</f>
        <v>0</v>
      </c>
      <c r="H56" s="24">
        <f>[1]!s_div_ifdiv(A56,"2018/06/30")</f>
        <v>0</v>
      </c>
      <c r="I56" s="34">
        <v>43179</v>
      </c>
      <c r="J56" s="30">
        <v>0.13</v>
      </c>
      <c r="K56" s="30">
        <f>[1]!s_dq_close(A56,I56,3)</f>
        <v>33.950000000000003</v>
      </c>
      <c r="L56" s="28">
        <f t="shared" si="3"/>
        <v>3.8291605301914579E-3</v>
      </c>
      <c r="M56" s="31">
        <f>[1]!s_performanceexpress_perfexnetprofittoshareholder(A56,"2017/12/31",1)</f>
        <v>432275400.68000001</v>
      </c>
      <c r="N56" s="32" t="str">
        <f>[1]!s_div_ifdiv(A56,"2017/06/30")</f>
        <v>否</v>
      </c>
      <c r="O56" s="24">
        <f>[1]!s_div_recorddate(A56,"2017/06/30")</f>
        <v>0</v>
      </c>
      <c r="P56" s="30">
        <f>[1]!s_div_cashbeforetax(A56,"2017/06/30")</f>
        <v>0</v>
      </c>
      <c r="Q56" s="30">
        <f>[1]!s_dq_close(A56,O56,3)</f>
        <v>9.3156917571714501</v>
      </c>
      <c r="R56" s="28">
        <f t="shared" si="2"/>
        <v>0</v>
      </c>
    </row>
    <row r="57" spans="1:18" s="33" customFormat="1" x14ac:dyDescent="0.15">
      <c r="A57" s="27" t="s">
        <v>255</v>
      </c>
      <c r="B57" s="27" t="s">
        <v>256</v>
      </c>
      <c r="C57" s="28">
        <v>1.547E-3</v>
      </c>
      <c r="D57" s="29">
        <f>C57*L57*[1]!s_dq_close("000300.SH",I57,1)</f>
        <v>3.6553974760922328E-2</v>
      </c>
      <c r="E57" s="24" t="str">
        <f>[1]!s_div_ifdiv(A57,"2017/12/31")</f>
        <v>是</v>
      </c>
      <c r="F57" s="24" t="str">
        <f>[1]!s_div_progress(A57,"20171231")</f>
        <v>股东大会通过</v>
      </c>
      <c r="G57" s="24">
        <f>[1]!s_div_exdate(A57,"2017/12/31")</f>
        <v>0</v>
      </c>
      <c r="H57" s="24">
        <f>[1]!s_div_ifdiv(A57,"2018/06/30")</f>
        <v>0</v>
      </c>
      <c r="I57" s="34">
        <v>43188</v>
      </c>
      <c r="J57" s="30">
        <v>0.05</v>
      </c>
      <c r="K57" s="30">
        <f>[1]!s_dq_close(A57,I57,3)</f>
        <v>8.24</v>
      </c>
      <c r="L57" s="28">
        <f t="shared" si="3"/>
        <v>6.0679611650485436E-3</v>
      </c>
      <c r="M57" s="31">
        <f>[1]!s_performanceexpress_perfexnetprofittoshareholder(A57,"2017/12/31",1)</f>
        <v>0</v>
      </c>
      <c r="N57" s="32" t="str">
        <f>[1]!s_div_ifdiv(A57,"2017/06/30")</f>
        <v>否</v>
      </c>
      <c r="O57" s="24">
        <f>[1]!s_div_recorddate(A57,"2017/06/30")</f>
        <v>0</v>
      </c>
      <c r="P57" s="30">
        <f>[1]!s_div_cashbeforetax(A57,"2017/06/30")</f>
        <v>0</v>
      </c>
      <c r="Q57" s="30">
        <f>[1]!s_dq_close(A57,O57,3)</f>
        <v>1.022078301066204</v>
      </c>
      <c r="R57" s="28">
        <f t="shared" si="2"/>
        <v>0</v>
      </c>
    </row>
    <row r="58" spans="1:18" s="33" customFormat="1" x14ac:dyDescent="0.15">
      <c r="A58" s="27" t="s">
        <v>100</v>
      </c>
      <c r="B58" s="27" t="s">
        <v>101</v>
      </c>
      <c r="C58" s="28">
        <v>2.0560000000000001E-3</v>
      </c>
      <c r="D58" s="29">
        <f>C58*L58*[1]!s_dq_close("000300.SH",I58,1)</f>
        <v>1.5723029043205026E-2</v>
      </c>
      <c r="E58" s="24" t="str">
        <f>[1]!s_div_ifdiv(A58,"2017/12/31")</f>
        <v>是</v>
      </c>
      <c r="F58" s="24" t="str">
        <f>[1]!s_div_progress(A58,"20171231")</f>
        <v>董事会预案</v>
      </c>
      <c r="G58" s="24">
        <f>[1]!s_div_exdate(A58,"2017/12/31")</f>
        <v>0</v>
      </c>
      <c r="H58" s="24">
        <f>[1]!s_div_ifdiv(A58,"2018/06/30")</f>
        <v>0</v>
      </c>
      <c r="I58" s="34">
        <v>43188</v>
      </c>
      <c r="J58" s="30">
        <v>0.05</v>
      </c>
      <c r="K58" s="30">
        <f>[1]!s_dq_close(A58,I58,3)</f>
        <v>25.46</v>
      </c>
      <c r="L58" s="28">
        <f t="shared" si="3"/>
        <v>1.9638648860958365E-3</v>
      </c>
      <c r="M58" s="31">
        <f>[1]!s_performanceexpress_perfexnetprofittoshareholder(A58,"2017/12/31",1)</f>
        <v>617199903.11000001</v>
      </c>
      <c r="N58" s="32" t="str">
        <f>[1]!s_div_ifdiv(A58,"2017/06/30")</f>
        <v>否</v>
      </c>
      <c r="O58" s="24">
        <f>[1]!s_div_recorddate(A58,"2017/06/30")</f>
        <v>0</v>
      </c>
      <c r="P58" s="30">
        <f>[1]!s_div_cashbeforetax(A58,"2017/06/30")</f>
        <v>0</v>
      </c>
      <c r="Q58" s="30">
        <f>[1]!s_dq_close(A58,O58,3)</f>
        <v>0.78404144747168236</v>
      </c>
      <c r="R58" s="28">
        <f t="shared" si="2"/>
        <v>0</v>
      </c>
    </row>
    <row r="59" spans="1:18" s="33" customFormat="1" x14ac:dyDescent="0.15">
      <c r="A59" s="27" t="s">
        <v>183</v>
      </c>
      <c r="B59" s="27" t="s">
        <v>184</v>
      </c>
      <c r="C59" s="28">
        <v>1.56E-3</v>
      </c>
      <c r="D59" s="29">
        <f>C59*L59*[1]!s_dq_close("000300.SH",I59,1)</f>
        <v>1.3139259599134822E-2</v>
      </c>
      <c r="E59" s="24" t="str">
        <f>[1]!s_div_ifdiv(A59,"2017/12/31")</f>
        <v>是</v>
      </c>
      <c r="F59" s="24" t="str">
        <f>[1]!s_div_progress(A59,"20171231")</f>
        <v>董事会预案</v>
      </c>
      <c r="G59" s="24">
        <f>[1]!s_div_exdate(A59,"2017/12/31")</f>
        <v>0</v>
      </c>
      <c r="H59" s="24">
        <f>[1]!s_div_ifdiv(A59,"2018/06/30")</f>
        <v>0</v>
      </c>
      <c r="I59" s="34">
        <v>43188</v>
      </c>
      <c r="J59" s="30">
        <v>0.03</v>
      </c>
      <c r="K59" s="30">
        <f>[1]!s_dq_close(A59,I59,3)</f>
        <v>13.87</v>
      </c>
      <c r="L59" s="28">
        <f t="shared" si="3"/>
        <v>2.1629416005767843E-3</v>
      </c>
      <c r="M59" s="31">
        <f>[1]!s_performanceexpress_perfexnetprofittoshareholder(A59,"2017/12/31",1)</f>
        <v>826320592.12</v>
      </c>
      <c r="N59" s="32" t="str">
        <f>[1]!s_div_ifdiv(A59,"2017/06/30")</f>
        <v>否</v>
      </c>
      <c r="O59" s="24">
        <f>[1]!s_div_recorddate(A59,"2017/06/30")</f>
        <v>0</v>
      </c>
      <c r="P59" s="30">
        <f>[1]!s_div_cashbeforetax(A59,"2017/06/30")</f>
        <v>0</v>
      </c>
      <c r="Q59" s="30">
        <f>[1]!s_dq_close(A59,O59,3)</f>
        <v>1.9284769559029904</v>
      </c>
      <c r="R59" s="28">
        <f t="shared" si="2"/>
        <v>0</v>
      </c>
    </row>
    <row r="60" spans="1:18" s="33" customFormat="1" x14ac:dyDescent="0.15">
      <c r="A60" s="27" t="s">
        <v>542</v>
      </c>
      <c r="B60" s="27" t="s">
        <v>543</v>
      </c>
      <c r="C60" s="28">
        <v>1.8959999999999999E-3</v>
      </c>
      <c r="D60" s="29">
        <f>C60*L60*[1]!s_dq_close("000300.SH",I60,1)</f>
        <v>6.6013764703623523E-2</v>
      </c>
      <c r="E60" s="24" t="str">
        <f>[1]!s_div_ifdiv(A60,"2017/12/31")</f>
        <v>是</v>
      </c>
      <c r="F60" s="24" t="str">
        <f>[1]!s_div_progress(A60,"20171231")</f>
        <v>董事会预案</v>
      </c>
      <c r="G60" s="24">
        <f>[1]!s_div_exdate(A60,"2017/12/31")</f>
        <v>0</v>
      </c>
      <c r="H60" s="24">
        <f>[1]!s_div_ifdiv(A60,"2018/06/30")</f>
        <v>0</v>
      </c>
      <c r="I60" s="34">
        <v>43188</v>
      </c>
      <c r="J60" s="30">
        <v>7.5999999999999998E-2</v>
      </c>
      <c r="K60" s="30">
        <f>[1]!s_dq_close(A60,I60,3)</f>
        <v>8.5</v>
      </c>
      <c r="L60" s="28">
        <f t="shared" si="3"/>
        <v>8.9411764705882354E-3</v>
      </c>
      <c r="M60" s="31">
        <f>[1]!s_performanceexpress_perfexnetprofittoshareholder(A60,"2017/12/31",1)</f>
        <v>0</v>
      </c>
      <c r="N60" s="32" t="str">
        <f>[1]!s_div_ifdiv(A60,"2017/06/30")</f>
        <v>否</v>
      </c>
      <c r="O60" s="24">
        <f>[1]!s_div_recorddate(A60,"2017/06/30")</f>
        <v>0</v>
      </c>
      <c r="P60" s="30">
        <f>[1]!s_div_cashbeforetax(A60,"2017/06/30")</f>
        <v>0</v>
      </c>
      <c r="Q60" s="30">
        <f>[1]!s_dq_close(A60,O60,3)</f>
        <v>2.9834589969567484</v>
      </c>
      <c r="R60" s="28">
        <f t="shared" si="2"/>
        <v>0</v>
      </c>
    </row>
    <row r="61" spans="1:18" s="33" customFormat="1" x14ac:dyDescent="0.15">
      <c r="A61" s="27" t="s">
        <v>415</v>
      </c>
      <c r="B61" s="27" t="s">
        <v>416</v>
      </c>
      <c r="C61" s="28">
        <v>7.8399999999999997E-4</v>
      </c>
      <c r="D61" s="29">
        <f>C61*L61*[1]!s_dq_close("000300.SH",I61,1)</f>
        <v>1.8804310048695653E-2</v>
      </c>
      <c r="E61" s="24" t="str">
        <f>[1]!s_div_ifdiv(A61,"2017/12/31")</f>
        <v>是</v>
      </c>
      <c r="F61" s="24" t="str">
        <f>[1]!s_div_progress(A61,"20171231")</f>
        <v>董事会预案</v>
      </c>
      <c r="G61" s="24">
        <f>[1]!s_div_exdate(A61,"2017/12/31")</f>
        <v>0</v>
      </c>
      <c r="H61" s="24">
        <f>[1]!s_div_ifdiv(A61,"2018/06/30")</f>
        <v>0</v>
      </c>
      <c r="I61" s="34">
        <v>43188</v>
      </c>
      <c r="J61" s="30">
        <v>0.187</v>
      </c>
      <c r="K61" s="30">
        <f>[1]!s_dq_close(A61,I61,3)</f>
        <v>30.36</v>
      </c>
      <c r="L61" s="28">
        <f t="shared" si="3"/>
        <v>6.1594202898550728E-3</v>
      </c>
      <c r="M61" s="31">
        <f>[1]!s_performanceexpress_perfexnetprofittoshareholder(A61,"2017/12/31",1)</f>
        <v>1261581542</v>
      </c>
      <c r="N61" s="32" t="str">
        <f>[1]!s_div_ifdiv(A61,"2017/06/30")</f>
        <v>否</v>
      </c>
      <c r="O61" s="24">
        <f>[1]!s_div_recorddate(A61,"2017/06/30")</f>
        <v>0</v>
      </c>
      <c r="P61" s="30">
        <f>[1]!s_div_cashbeforetax(A61,"2017/06/30")</f>
        <v>0</v>
      </c>
      <c r="Q61" s="30">
        <f>[1]!s_dq_close(A61,O61,3)</f>
        <v>12.935023641661756</v>
      </c>
      <c r="R61" s="28">
        <f t="shared" si="2"/>
        <v>0</v>
      </c>
    </row>
    <row r="62" spans="1:18" s="33" customFormat="1" x14ac:dyDescent="0.15">
      <c r="A62" s="27" t="s">
        <v>387</v>
      </c>
      <c r="B62" s="27" t="s">
        <v>388</v>
      </c>
      <c r="C62" s="28">
        <v>1.6718E-2</v>
      </c>
      <c r="D62" s="29">
        <f>C62*L62*[1]!s_dq_close("000300.SH",I62,1)</f>
        <v>1.6286814578084343</v>
      </c>
      <c r="E62" s="24" t="str">
        <f>[1]!s_div_ifdiv(A62,"2017/12/31")</f>
        <v>是</v>
      </c>
      <c r="F62" s="24" t="str">
        <f>[1]!s_div_progress(A62,"20171231")</f>
        <v>董事会预案</v>
      </c>
      <c r="G62" s="24">
        <f>[1]!s_div_exdate(A62,"2017/12/31")</f>
        <v>0</v>
      </c>
      <c r="H62" s="24">
        <f>[1]!s_div_ifdiv(A62,"2018/06/30")</f>
        <v>0</v>
      </c>
      <c r="I62" s="34">
        <v>43188</v>
      </c>
      <c r="J62" s="30">
        <v>0.7</v>
      </c>
      <c r="K62" s="30">
        <f>[1]!s_dq_close(A62,I62,3)</f>
        <v>27.98</v>
      </c>
      <c r="L62" s="28">
        <f t="shared" si="3"/>
        <v>2.5017869907076482E-2</v>
      </c>
      <c r="M62" s="31">
        <f>[1]!s_performanceexpress_perfexnetprofittoshareholder(A62,"2017/12/31",1)</f>
        <v>0</v>
      </c>
      <c r="N62" s="32" t="str">
        <f>[1]!s_div_ifdiv(A62,"2017/06/30")</f>
        <v>否</v>
      </c>
      <c r="O62" s="24">
        <f>[1]!s_div_recorddate(A62,"2017/06/30")</f>
        <v>0</v>
      </c>
      <c r="P62" s="30">
        <f>[1]!s_div_cashbeforetax(A62,"2017/06/30")</f>
        <v>0</v>
      </c>
      <c r="Q62" s="30">
        <f>[1]!s_dq_close(A62,O62,3)</f>
        <v>0.11924759684112975</v>
      </c>
      <c r="R62" s="28">
        <f t="shared" si="2"/>
        <v>0</v>
      </c>
    </row>
    <row r="63" spans="1:18" s="33" customFormat="1" x14ac:dyDescent="0.15">
      <c r="A63" s="27" t="s">
        <v>157</v>
      </c>
      <c r="B63" s="27" t="s">
        <v>158</v>
      </c>
      <c r="C63" s="28">
        <v>1.606E-3</v>
      </c>
      <c r="D63" s="29">
        <f>C63*L63*[1]!s_dq_close("000300.SH",I63,1)</f>
        <v>0.12673285555525535</v>
      </c>
      <c r="E63" s="24" t="str">
        <f>[1]!s_div_ifdiv(A63,"2017/12/31")</f>
        <v>是</v>
      </c>
      <c r="F63" s="24" t="str">
        <f>[1]!s_div_progress(A63,"20171231")</f>
        <v>股东大会通过</v>
      </c>
      <c r="G63" s="24">
        <f>[1]!s_div_exdate(A63,"2017/12/31")</f>
        <v>0</v>
      </c>
      <c r="H63" s="24">
        <f>[1]!s_div_ifdiv(A63,"2018/06/30")</f>
        <v>0</v>
      </c>
      <c r="I63" s="34">
        <v>43188</v>
      </c>
      <c r="J63" s="30">
        <v>0.75</v>
      </c>
      <c r="K63" s="30">
        <f>[1]!s_dq_close(A63,I63,3)</f>
        <v>37.01</v>
      </c>
      <c r="L63" s="28">
        <f t="shared" si="3"/>
        <v>2.0264793299108349E-2</v>
      </c>
      <c r="M63" s="31">
        <f>[1]!s_performanceexpress_perfexnetprofittoshareholder(A63,"2017/12/31",1)</f>
        <v>1450345258.3599999</v>
      </c>
      <c r="N63" s="32" t="str">
        <f>[1]!s_div_ifdiv(A63,"2017/06/30")</f>
        <v>否</v>
      </c>
      <c r="O63" s="24">
        <f>[1]!s_div_recorddate(A63,"2017/06/30")</f>
        <v>0</v>
      </c>
      <c r="P63" s="30">
        <f>[1]!s_div_cashbeforetax(A63,"2017/06/30")</f>
        <v>0</v>
      </c>
      <c r="Q63" s="30">
        <f>[1]!s_dq_close(A63,O63,3)</f>
        <v>6.2140048690123955</v>
      </c>
      <c r="R63" s="28">
        <f t="shared" si="2"/>
        <v>0</v>
      </c>
    </row>
    <row r="64" spans="1:18" s="33" customFormat="1" x14ac:dyDescent="0.15">
      <c r="A64" s="27" t="s">
        <v>181</v>
      </c>
      <c r="B64" s="27" t="s">
        <v>182</v>
      </c>
      <c r="C64" s="28">
        <v>2.5000000000000001E-4</v>
      </c>
      <c r="D64" s="29">
        <f>C64*L64*[1]!s_dq_close("000300.SH",I64,1)</f>
        <v>7.1093898490749751E-3</v>
      </c>
      <c r="E64" s="24" t="str">
        <f>[1]!s_div_ifdiv(A64,"2017/12/31")</f>
        <v>是</v>
      </c>
      <c r="F64" s="24" t="str">
        <f>[1]!s_div_progress(A64,"20171231")</f>
        <v>董事会预案</v>
      </c>
      <c r="G64" s="24">
        <f>[1]!s_div_exdate(A64,"2017/12/31")</f>
        <v>0</v>
      </c>
      <c r="H64" s="24">
        <f>[1]!s_div_ifdiv(A64,"2018/06/30")</f>
        <v>0</v>
      </c>
      <c r="I64" s="34">
        <v>43188</v>
      </c>
      <c r="J64" s="30">
        <v>0.6</v>
      </c>
      <c r="K64" s="30">
        <f>[1]!s_dq_close(A64,I64,3)</f>
        <v>82.16</v>
      </c>
      <c r="L64" s="28">
        <f t="shared" si="3"/>
        <v>7.3028237585199612E-3</v>
      </c>
      <c r="M64" s="31">
        <f>[1]!s_performanceexpress_perfexnetprofittoshareholder(A64,"2017/12/31",1)</f>
        <v>706420500</v>
      </c>
      <c r="N64" s="32" t="str">
        <f>[1]!s_div_ifdiv(A64,"2017/06/30")</f>
        <v>否</v>
      </c>
      <c r="O64" s="24">
        <f>[1]!s_div_recorddate(A64,"2017/06/30")</f>
        <v>0</v>
      </c>
      <c r="P64" s="30">
        <f>[1]!s_div_cashbeforetax(A64,"2017/06/30")</f>
        <v>0</v>
      </c>
      <c r="Q64" s="30">
        <f>[1]!s_dq_close(A64,O64,3)</f>
        <v>27.28210592016729</v>
      </c>
      <c r="R64" s="28">
        <f t="shared" si="2"/>
        <v>0</v>
      </c>
    </row>
    <row r="65" spans="1:18" s="33" customFormat="1" x14ac:dyDescent="0.15">
      <c r="A65" s="27" t="s">
        <v>75</v>
      </c>
      <c r="B65" s="27" t="s">
        <v>76</v>
      </c>
      <c r="C65" s="28">
        <v>1.1970000000000001E-2</v>
      </c>
      <c r="D65" s="29">
        <f>C65*L65*[1]!s_dq_close("000300.SH",I65,1)</f>
        <v>0.89770828056000007</v>
      </c>
      <c r="E65" s="24" t="str">
        <f>[1]!s_div_ifdiv(A65,"2017/12/31")</f>
        <v>是</v>
      </c>
      <c r="F65" s="24" t="str">
        <f>[1]!s_div_progress(A65,"20171231")</f>
        <v>董事会预案</v>
      </c>
      <c r="G65" s="24">
        <f>[1]!s_div_exdate(A65,"2017/12/31")</f>
        <v>0</v>
      </c>
      <c r="H65" s="24">
        <f>[1]!s_div_ifdiv(A65,"2018/06/30")</f>
        <v>0</v>
      </c>
      <c r="I65" s="34">
        <v>43188</v>
      </c>
      <c r="J65" s="30">
        <v>1.3</v>
      </c>
      <c r="K65" s="30">
        <f>[1]!s_dq_close(A65,I65,3)</f>
        <v>67.5</v>
      </c>
      <c r="L65" s="28">
        <f t="shared" si="3"/>
        <v>1.9259259259259261E-2</v>
      </c>
      <c r="M65" s="31">
        <f>[1]!s_performanceexpress_perfexnetprofittoshareholder(A65,"2017/12/31",1)</f>
        <v>0</v>
      </c>
      <c r="N65" s="32" t="str">
        <f>[1]!s_div_ifdiv(A65,"2017/06/30")</f>
        <v>否</v>
      </c>
      <c r="O65" s="24">
        <f>[1]!s_div_recorddate(A65,"2017/06/30")</f>
        <v>0</v>
      </c>
      <c r="P65" s="30">
        <f>[1]!s_div_cashbeforetax(A65,"2017/06/30")</f>
        <v>0</v>
      </c>
      <c r="Q65" s="30">
        <f>[1]!s_dq_close(A65,O65,3)</f>
        <v>3.2053462566767323</v>
      </c>
      <c r="R65" s="28">
        <f t="shared" si="2"/>
        <v>0</v>
      </c>
    </row>
    <row r="66" spans="1:18" x14ac:dyDescent="0.15">
      <c r="A66" s="27" t="s">
        <v>347</v>
      </c>
      <c r="B66" s="27" t="s">
        <v>348</v>
      </c>
      <c r="C66" s="28">
        <v>3.1269999999999996E-3</v>
      </c>
      <c r="D66" s="29">
        <f>C66*L66*[1]!s_dq_close("000300.SH",I66,1)</f>
        <v>0.38068029568361811</v>
      </c>
      <c r="E66" s="24" t="str">
        <f>[1]!s_div_ifdiv(A66,"2017/12/31")</f>
        <v>是</v>
      </c>
      <c r="F66" s="24" t="str">
        <f>[1]!s_div_progress(A66,"20171231")</f>
        <v>董事会预案</v>
      </c>
      <c r="G66" s="24">
        <f>[1]!s_div_exdate(A66,"2017/12/31")</f>
        <v>0</v>
      </c>
      <c r="H66" s="24">
        <f>[1]!s_div_ifdiv(A66,"2018/06/30")</f>
        <v>0</v>
      </c>
      <c r="I66" s="34">
        <v>43188</v>
      </c>
      <c r="J66" s="30">
        <v>0.75</v>
      </c>
      <c r="K66" s="30">
        <f>[1]!s_dq_close(A66,I66,3)</f>
        <v>23.99</v>
      </c>
      <c r="L66" s="28">
        <f t="shared" si="3"/>
        <v>3.1263026260942059E-2</v>
      </c>
      <c r="M66" s="31">
        <f>[1]!s_performanceexpress_perfexnetprofittoshareholder(A66,"2017/12/31",1)</f>
        <v>0</v>
      </c>
      <c r="N66" s="32" t="str">
        <f>[1]!s_div_ifdiv(A66,"2017/06/30")</f>
        <v>否</v>
      </c>
      <c r="O66" s="24">
        <f>[1]!s_div_recorddate(A66,"2017/06/30")</f>
        <v>0</v>
      </c>
      <c r="P66" s="30">
        <f>[1]!s_div_cashbeforetax(A66,"2017/06/30")</f>
        <v>0</v>
      </c>
      <c r="Q66" s="30">
        <f>[1]!s_dq_close(A66,O66,3)</f>
        <v>0.55370413758838577</v>
      </c>
      <c r="R66" s="28">
        <f t="shared" si="2"/>
        <v>0</v>
      </c>
    </row>
    <row r="67" spans="1:18" s="33" customFormat="1" x14ac:dyDescent="0.15">
      <c r="A67" s="27" t="s">
        <v>138</v>
      </c>
      <c r="B67" s="27" t="s">
        <v>139</v>
      </c>
      <c r="C67" s="28">
        <v>1.3875E-2</v>
      </c>
      <c r="D67" s="29">
        <f>C67*L67*[1]!s_dq_close("000300.SH",I67,1)</f>
        <v>0.65096314427710844</v>
      </c>
      <c r="E67" s="24" t="str">
        <f>[1]!s_div_ifdiv(A67,"2017/12/31")</f>
        <v>是</v>
      </c>
      <c r="F67" s="24" t="str">
        <f>[1]!s_div_progress(A67,"20171231")</f>
        <v>董事会预案</v>
      </c>
      <c r="G67" s="24">
        <f>[1]!s_div_exdate(A67,"2017/12/31")</f>
        <v>0</v>
      </c>
      <c r="H67" s="24">
        <f>[1]!s_div_ifdiv(A67,"2018/06/30")</f>
        <v>0</v>
      </c>
      <c r="I67" s="34">
        <v>43188</v>
      </c>
      <c r="J67" s="30">
        <v>0.5</v>
      </c>
      <c r="K67" s="30">
        <f>[1]!s_dq_close(A67,I67,3)</f>
        <v>41.5</v>
      </c>
      <c r="L67" s="28">
        <f t="shared" si="3"/>
        <v>1.2048192771084338E-2</v>
      </c>
      <c r="M67" s="31">
        <f>[1]!s_performanceexpress_perfexnetprofittoshareholder(A67,"2017/12/31",1)</f>
        <v>9399657428.2299995</v>
      </c>
      <c r="N67" s="32" t="str">
        <f>[1]!s_div_ifdiv(A67,"2017/06/30")</f>
        <v>否</v>
      </c>
      <c r="O67" s="24">
        <f>[1]!s_div_recorddate(A67,"2017/06/30")</f>
        <v>0</v>
      </c>
      <c r="P67" s="30">
        <f>[1]!s_div_cashbeforetax(A67,"2017/06/30")</f>
        <v>0</v>
      </c>
      <c r="Q67" s="30">
        <f>[1]!s_dq_close(A67,O67,3)</f>
        <v>4.1413091723098514</v>
      </c>
      <c r="R67" s="28">
        <f t="shared" si="2"/>
        <v>0</v>
      </c>
    </row>
    <row r="68" spans="1:18" s="33" customFormat="1" x14ac:dyDescent="0.15">
      <c r="A68" s="27" t="s">
        <v>353</v>
      </c>
      <c r="B68" s="27" t="s">
        <v>354</v>
      </c>
      <c r="C68" s="28">
        <v>1.256E-3</v>
      </c>
      <c r="D68" s="29">
        <f>C68*L68*[1]!s_dq_close("000300.SH",I68,1)</f>
        <v>1.3226664344711538E-2</v>
      </c>
      <c r="E68" s="24" t="str">
        <f>[1]!s_div_ifdiv(A68,"2017/12/31")</f>
        <v>是</v>
      </c>
      <c r="F68" s="24" t="str">
        <f>[1]!s_div_progress(A68,"20171231")</f>
        <v>董事会预案</v>
      </c>
      <c r="G68" s="24">
        <f>[1]!s_div_exdate(A68,"2017/12/31")</f>
        <v>0</v>
      </c>
      <c r="H68" s="24">
        <f>[1]!s_div_ifdiv(A68,"2018/06/30")</f>
        <v>0</v>
      </c>
      <c r="I68" s="34">
        <v>43188</v>
      </c>
      <c r="J68" s="30">
        <v>0.09</v>
      </c>
      <c r="K68" s="30">
        <f>[1]!s_dq_close(A68,I68,3)</f>
        <v>33.28</v>
      </c>
      <c r="L68" s="28">
        <f t="shared" si="3"/>
        <v>2.704326923076923E-3</v>
      </c>
      <c r="M68" s="31">
        <f>[1]!s_performanceexpress_perfexnetprofittoshareholder(A68,"2017/12/31",1)</f>
        <v>0</v>
      </c>
      <c r="N68" s="32" t="str">
        <f>[1]!s_div_ifdiv(A68,"2017/06/30")</f>
        <v>否</v>
      </c>
      <c r="O68" s="24">
        <f>[1]!s_div_recorddate(A68,"2017/06/30")</f>
        <v>0</v>
      </c>
      <c r="P68" s="30">
        <f>[1]!s_div_cashbeforetax(A68,"2017/06/30")</f>
        <v>0</v>
      </c>
      <c r="Q68" s="30">
        <f>[1]!s_dq_close(A68,O68,3)</f>
        <v>0.79593930867258644</v>
      </c>
      <c r="R68" s="28">
        <f t="shared" si="2"/>
        <v>0</v>
      </c>
    </row>
    <row r="69" spans="1:18" x14ac:dyDescent="0.15">
      <c r="A69" s="35" t="s">
        <v>287</v>
      </c>
      <c r="B69" s="35" t="s">
        <v>288</v>
      </c>
      <c r="C69" s="36">
        <v>4.2269999999999999E-3</v>
      </c>
      <c r="D69" s="37">
        <f>C69*L69*[1]!s_dq_close("000300.SH",I69,1)</f>
        <v>0</v>
      </c>
      <c r="E69" s="25" t="str">
        <f>[1]!s_div_ifdiv(A69,"2017/12/31")</f>
        <v>否</v>
      </c>
      <c r="F69" s="25" t="str">
        <f>[1]!s_div_progress(A69,"20171231")</f>
        <v>董事会预案</v>
      </c>
      <c r="G69" s="25">
        <f>[1]!s_div_exdate(A69,"2017/12/31")</f>
        <v>0</v>
      </c>
      <c r="H69" s="25">
        <f>[1]!s_div_ifdiv(A69,"2018/06/30")</f>
        <v>0</v>
      </c>
      <c r="I69" s="34">
        <v>43188</v>
      </c>
      <c r="J69" s="38">
        <v>0</v>
      </c>
      <c r="K69" s="38">
        <f>[1]!s_dq_close(A69,I69,3)</f>
        <v>36.44</v>
      </c>
      <c r="L69" s="36">
        <f t="shared" si="3"/>
        <v>0</v>
      </c>
      <c r="M69" s="39">
        <f>[1]!s_performanceexpress_perfexnetprofittoshareholder(A69,"2017/12/31",1)</f>
        <v>0</v>
      </c>
      <c r="N69" s="40" t="str">
        <f>[1]!s_div_ifdiv(A69,"2017/06/30")</f>
        <v>否</v>
      </c>
      <c r="O69" s="25">
        <f>[1]!s_div_recorddate(A69,"2017/06/30")</f>
        <v>0</v>
      </c>
      <c r="P69" s="38">
        <f>[1]!s_div_cashbeforetax(A69,"2017/06/30")</f>
        <v>0</v>
      </c>
      <c r="Q69" s="38">
        <f>[1]!s_dq_close(A69,O69,3)</f>
        <v>0.88380760968045302</v>
      </c>
      <c r="R69" s="36">
        <f t="shared" si="2"/>
        <v>0</v>
      </c>
    </row>
    <row r="70" spans="1:18" s="33" customFormat="1" x14ac:dyDescent="0.15">
      <c r="A70" s="27" t="s">
        <v>566</v>
      </c>
      <c r="B70" s="27" t="s">
        <v>567</v>
      </c>
      <c r="C70" s="28">
        <v>1.916E-3</v>
      </c>
      <c r="D70" s="29">
        <f>C70*L70*[1]!s_dq_close("000300.SH",I70,1)</f>
        <v>5.594350974856286E-2</v>
      </c>
      <c r="E70" s="24" t="str">
        <f>[1]!s_div_ifdiv(A70,"2017/12/31")</f>
        <v>是</v>
      </c>
      <c r="F70" s="24" t="str">
        <f>[1]!s_div_progress(A70,"20171231")</f>
        <v>董事会预案</v>
      </c>
      <c r="G70" s="24">
        <f>[1]!s_div_exdate(A70,"2017/12/31")</f>
        <v>0</v>
      </c>
      <c r="H70" s="24">
        <f>[1]!s_div_ifdiv(A70,"2018/06/30")</f>
        <v>0</v>
      </c>
      <c r="I70" s="34">
        <v>43188</v>
      </c>
      <c r="J70" s="30">
        <v>0.3</v>
      </c>
      <c r="K70" s="30">
        <f>[1]!s_dq_close(A70,I70,3)</f>
        <v>40.01</v>
      </c>
      <c r="L70" s="28">
        <f t="shared" si="3"/>
        <v>7.4981254686328422E-3</v>
      </c>
      <c r="M70" s="31">
        <f>[1]!s_performanceexpress_perfexnetprofittoshareholder(A70,"2017/12/31",1)</f>
        <v>739700827.25999999</v>
      </c>
      <c r="N70" s="32" t="str">
        <f>[1]!s_div_ifdiv(A70,"2017/06/30")</f>
        <v>否</v>
      </c>
      <c r="O70" s="24">
        <f>[1]!s_div_recorddate(A70,"2017/06/30")</f>
        <v>0</v>
      </c>
      <c r="P70" s="30">
        <f>[1]!s_div_cashbeforetax(A70,"2017/06/30")</f>
        <v>0</v>
      </c>
      <c r="Q70" s="30">
        <f>[1]!s_dq_close(A70,O70,3)</f>
        <v>4.6223133582896692</v>
      </c>
      <c r="R70" s="28">
        <f t="shared" si="2"/>
        <v>0</v>
      </c>
    </row>
    <row r="71" spans="1:18" s="33" customFormat="1" x14ac:dyDescent="0.15">
      <c r="A71" s="27" t="s">
        <v>195</v>
      </c>
      <c r="B71" s="27" t="s">
        <v>196</v>
      </c>
      <c r="C71" s="28">
        <v>2.5919999999999997E-3</v>
      </c>
      <c r="D71" s="29">
        <f>C71*L71*[1]!s_dq_close("000300.SH",I71,1)</f>
        <v>3.1512260635654064E-2</v>
      </c>
      <c r="E71" s="24" t="str">
        <f>[1]!s_div_ifdiv(A71,"2017/12/31")</f>
        <v>是</v>
      </c>
      <c r="F71" s="24" t="str">
        <f>[1]!s_div_progress(A71,"20171231")</f>
        <v>董事会预案</v>
      </c>
      <c r="G71" s="24">
        <f>[1]!s_div_exdate(A71,"2017/12/31")</f>
        <v>0</v>
      </c>
      <c r="H71" s="24">
        <f>[1]!s_div_ifdiv(A71,"2018/06/30")</f>
        <v>0</v>
      </c>
      <c r="I71" s="34">
        <v>43188</v>
      </c>
      <c r="J71" s="30">
        <v>0.1</v>
      </c>
      <c r="K71" s="30">
        <f>[1]!s_dq_close(A71,I71,3)</f>
        <v>32.03</v>
      </c>
      <c r="L71" s="28">
        <f>J71/K71</f>
        <v>3.1220730565095223E-3</v>
      </c>
      <c r="M71" s="31">
        <f>[1]!s_performanceexpress_perfexnetprofittoshareholder(A71,"2017/12/31",1)</f>
        <v>2528920507.6300001</v>
      </c>
      <c r="N71" s="32" t="str">
        <f>[1]!s_div_ifdiv(A71,"2017/06/30")</f>
        <v>否</v>
      </c>
      <c r="O71" s="24">
        <f>[1]!s_div_recorddate(A71,"2017/06/30")</f>
        <v>0</v>
      </c>
      <c r="P71" s="30">
        <f>[1]!s_div_cashbeforetax(A71,"2017/06/30")</f>
        <v>0</v>
      </c>
      <c r="Q71" s="30">
        <f>[1]!s_dq_close(A71,O71,3)</f>
        <v>3.586292854051448</v>
      </c>
      <c r="R71" s="28">
        <f>P71/Q71</f>
        <v>0</v>
      </c>
    </row>
    <row r="72" spans="1:18" s="33" customFormat="1" x14ac:dyDescent="0.15">
      <c r="A72" s="27" t="s">
        <v>140</v>
      </c>
      <c r="B72" s="27" t="s">
        <v>141</v>
      </c>
      <c r="C72" s="28">
        <v>4.7100000000000001E-4</v>
      </c>
      <c r="D72" s="29">
        <f>C72*L72*[1]!s_dq_close("000300.SH",I72,1)</f>
        <v>1.0217813124233983E-2</v>
      </c>
      <c r="E72" s="24" t="str">
        <f>[1]!s_div_ifdiv(A72,"2017/12/31")</f>
        <v>是</v>
      </c>
      <c r="F72" s="24" t="str">
        <f>[1]!s_div_progress(A72,"20171231")</f>
        <v>股东大会通过</v>
      </c>
      <c r="G72" s="24">
        <f>[1]!s_div_exdate(A72,"2017/12/31")</f>
        <v>0</v>
      </c>
      <c r="H72" s="24">
        <f>[1]!s_div_ifdiv(A72,"2018/06/30")</f>
        <v>0</v>
      </c>
      <c r="I72" s="34">
        <v>43188</v>
      </c>
      <c r="J72" s="30">
        <v>0.08</v>
      </c>
      <c r="K72" s="30">
        <f>[1]!s_dq_close(A72,I72,3)</f>
        <v>14.36</v>
      </c>
      <c r="L72" s="28">
        <f>J72/K72</f>
        <v>5.5710306406685237E-3</v>
      </c>
      <c r="M72" s="31">
        <f>[1]!s_performanceexpress_perfexnetprofittoshareholder(A72,"2017/12/31",1)</f>
        <v>526067643.06999999</v>
      </c>
      <c r="N72" s="32" t="str">
        <f>[1]!s_div_ifdiv(A72,"2017/06/30")</f>
        <v>否</v>
      </c>
      <c r="O72" s="24">
        <f>[1]!s_div_recorddate(A72,"2017/06/30")</f>
        <v>0</v>
      </c>
      <c r="P72" s="30">
        <f>[1]!s_div_cashbeforetax(A72,"2017/06/30")</f>
        <v>0</v>
      </c>
      <c r="Q72" s="30">
        <f>[1]!s_dq_close(A72,O72,3)</f>
        <v>3.8985874762518504</v>
      </c>
      <c r="R72" s="28">
        <f>P72/Q72</f>
        <v>0</v>
      </c>
    </row>
    <row r="73" spans="1:18" s="33" customFormat="1" x14ac:dyDescent="0.15">
      <c r="A73" s="27" t="s">
        <v>439</v>
      </c>
      <c r="B73" s="27" t="s">
        <v>440</v>
      </c>
      <c r="C73" s="28">
        <v>5.705E-3</v>
      </c>
      <c r="D73" s="29">
        <f>C73*L73*[1]!s_dq_close("000300.SH",I73,1)</f>
        <v>0.51996615819777647</v>
      </c>
      <c r="E73" s="24" t="str">
        <f>[1]!s_div_ifdiv(A73,"2017/12/31")</f>
        <v>是</v>
      </c>
      <c r="F73" s="24" t="str">
        <f>[1]!s_div_progress(A73,"20171231")</f>
        <v>董事会预案</v>
      </c>
      <c r="G73" s="24">
        <f>[1]!s_div_exdate(A73,"2017/12/31")</f>
        <v>0</v>
      </c>
      <c r="H73" s="24">
        <f>[1]!s_div_ifdiv(A73,"2018/06/30")</f>
        <v>0</v>
      </c>
      <c r="I73" s="34">
        <v>43188</v>
      </c>
      <c r="J73" s="30">
        <v>0.4</v>
      </c>
      <c r="K73" s="30">
        <f>[1]!s_dq_close(A73,I73,3)</f>
        <v>17.09</v>
      </c>
      <c r="L73" s="28">
        <f>J73/K73</f>
        <v>2.3405500292568757E-2</v>
      </c>
      <c r="M73" s="31">
        <f>[1]!s_performanceexpress_perfexnetprofittoshareholder(A73,"2017/12/31",1)</f>
        <v>9882260000</v>
      </c>
      <c r="N73" s="32" t="str">
        <f>[1]!s_div_ifdiv(A73,"2017/06/30")</f>
        <v>否</v>
      </c>
      <c r="O73" s="24">
        <f>[1]!s_div_recorddate(A73,"2017/06/30")</f>
        <v>0</v>
      </c>
      <c r="P73" s="30">
        <f>[1]!s_div_cashbeforetax(A73,"2017/06/30")</f>
        <v>0</v>
      </c>
      <c r="Q73" s="30">
        <f>[1]!s_dq_close(A73,O73,3)</f>
        <v>26.868460990081012</v>
      </c>
      <c r="R73" s="28">
        <f>P73/Q73</f>
        <v>0</v>
      </c>
    </row>
    <row r="74" spans="1:18" s="33" customFormat="1" x14ac:dyDescent="0.15">
      <c r="A74" s="27" t="s">
        <v>122</v>
      </c>
      <c r="B74" s="27" t="s">
        <v>123</v>
      </c>
      <c r="C74" s="28">
        <v>2.5840000000000004E-3</v>
      </c>
      <c r="D74" s="29">
        <f>C74*L74*[1]!s_dq_close("000300.SH",I74,1)</f>
        <v>7.3661966934114212E-2</v>
      </c>
      <c r="E74" s="24" t="str">
        <f>[1]!s_div_ifdiv(A74,"2017/12/31")</f>
        <v>是</v>
      </c>
      <c r="F74" s="24" t="str">
        <f>[1]!s_div_progress(A74,"20171231")</f>
        <v>股东大会通过</v>
      </c>
      <c r="G74" s="24">
        <f>[1]!s_div_exdate(A74,"2017/12/31")</f>
        <v>0</v>
      </c>
      <c r="H74" s="24">
        <f>[1]!s_div_ifdiv(A74,"2018/06/30")</f>
        <v>0</v>
      </c>
      <c r="I74" s="34">
        <v>43188</v>
      </c>
      <c r="J74" s="30">
        <v>0.1</v>
      </c>
      <c r="K74" s="30">
        <f>[1]!s_dq_close(A74,I74,3)</f>
        <v>13.66</v>
      </c>
      <c r="L74" s="28">
        <f>J74/K74</f>
        <v>7.320644216691069E-3</v>
      </c>
      <c r="M74" s="31">
        <f>[1]!s_performanceexpress_perfexnetprofittoshareholder(A74,"2017/12/31",1)</f>
        <v>2145466772.0699999</v>
      </c>
      <c r="N74" s="32" t="str">
        <f>[1]!s_div_ifdiv(A74,"2017/06/30")</f>
        <v>否</v>
      </c>
      <c r="O74" s="24">
        <f>[1]!s_div_recorddate(A74,"2017/06/30")</f>
        <v>0</v>
      </c>
      <c r="P74" s="30">
        <f>[1]!s_div_cashbeforetax(A74,"2017/06/30")</f>
        <v>0</v>
      </c>
      <c r="Q74" s="30">
        <f>[1]!s_dq_close(A74,O74,3)</f>
        <v>1.3843855131232035</v>
      </c>
      <c r="R74" s="28">
        <f>P74/Q74</f>
        <v>0</v>
      </c>
    </row>
    <row r="75" spans="1:18" s="33" customFormat="1" x14ac:dyDescent="0.15">
      <c r="A75" s="27" t="s">
        <v>389</v>
      </c>
      <c r="B75" s="27" t="s">
        <v>390</v>
      </c>
      <c r="C75" s="28">
        <v>1.9919999999999998E-3</v>
      </c>
      <c r="D75" s="29">
        <f>C75*L75*[1]!s_dq_close("000300.SH",I75,1)</f>
        <v>3.6613471972425905E-2</v>
      </c>
      <c r="E75" s="24" t="str">
        <f>[1]!s_div_ifdiv(A75,"2017/12/31")</f>
        <v>是</v>
      </c>
      <c r="F75" s="24" t="str">
        <f>[1]!s_div_progress(A75,"20171231")</f>
        <v>股东大会通过</v>
      </c>
      <c r="G75" s="24">
        <f>[1]!s_div_exdate(A75,"2017/12/31")</f>
        <v>0</v>
      </c>
      <c r="H75" s="24">
        <f>[1]!s_div_ifdiv(A75,"2018/06/30")</f>
        <v>0</v>
      </c>
      <c r="I75" s="34">
        <v>43188</v>
      </c>
      <c r="J75" s="30">
        <v>0.129</v>
      </c>
      <c r="K75" s="30">
        <f>[1]!s_dq_close(A75,I75,3)</f>
        <v>27.33</v>
      </c>
      <c r="L75" s="28">
        <f>J75/K75</f>
        <v>4.7200878155872674E-3</v>
      </c>
      <c r="M75" s="31">
        <f>[1]!s_performanceexpress_perfexnetprofittoshareholder(A75,"2017/12/31",1)</f>
        <v>0</v>
      </c>
      <c r="N75" s="32" t="str">
        <f>[1]!s_div_ifdiv(A75,"2017/06/30")</f>
        <v>否</v>
      </c>
      <c r="O75" s="24">
        <f>[1]!s_div_recorddate(A75,"2017/06/30")</f>
        <v>0</v>
      </c>
      <c r="P75" s="30">
        <f>[1]!s_div_cashbeforetax(A75,"2017/06/30")</f>
        <v>0</v>
      </c>
      <c r="Q75" s="30">
        <f>[1]!s_dq_close(A75,O75,3)</f>
        <v>2.6332404256302069</v>
      </c>
      <c r="R75" s="28">
        <f>P75/Q75</f>
        <v>0</v>
      </c>
    </row>
    <row r="76" spans="1:18" s="33" customFormat="1" x14ac:dyDescent="0.15">
      <c r="A76" s="27" t="s">
        <v>519</v>
      </c>
      <c r="B76" s="27" t="s">
        <v>520</v>
      </c>
      <c r="C76" s="28">
        <v>3.336E-3</v>
      </c>
      <c r="D76" s="29">
        <f>C76*L76*[1]!s_dq_close("000300.SH",I76,1)</f>
        <v>0.195640815253012</v>
      </c>
      <c r="E76" s="24" t="str">
        <f>[1]!s_div_ifdiv(A76,"2017/12/31")</f>
        <v>是</v>
      </c>
      <c r="F76" s="24" t="str">
        <f>[1]!s_div_progress(A76,"20171231")</f>
        <v>股东大会通过</v>
      </c>
      <c r="G76" s="24">
        <f>[1]!s_div_exdate(A76,"2017/12/31")</f>
        <v>0</v>
      </c>
      <c r="H76" s="24">
        <f>[1]!s_div_ifdiv(A76,"2018/06/30")</f>
        <v>0</v>
      </c>
      <c r="I76" s="34">
        <v>43188</v>
      </c>
      <c r="J76" s="30">
        <v>0.15</v>
      </c>
      <c r="K76" s="30">
        <f>[1]!s_dq_close(A76,I76,3)</f>
        <v>9.9600000000000009</v>
      </c>
      <c r="L76" s="28">
        <f>J76/K76</f>
        <v>1.506024096385542E-2</v>
      </c>
      <c r="M76" s="31">
        <f>[1]!s_performanceexpress_perfexnetprofittoshareholder(A76,"2017/12/31",1)</f>
        <v>1801666200</v>
      </c>
      <c r="N76" s="32" t="str">
        <f>[1]!s_div_ifdiv(A76,"2017/06/30")</f>
        <v>否</v>
      </c>
      <c r="O76" s="24">
        <f>[1]!s_div_recorddate(A76,"2017/06/30")</f>
        <v>0</v>
      </c>
      <c r="P76" s="30">
        <f>[1]!s_div_cashbeforetax(A76,"2017/06/30")</f>
        <v>0</v>
      </c>
      <c r="Q76" s="30">
        <f>[1]!s_dq_close(A76,O76,3)</f>
        <v>3.7013983697340476</v>
      </c>
      <c r="R76" s="28">
        <f>P76/Q76</f>
        <v>0</v>
      </c>
    </row>
    <row r="77" spans="1:18" s="33" customFormat="1" x14ac:dyDescent="0.15">
      <c r="A77" s="27" t="s">
        <v>333</v>
      </c>
      <c r="B77" s="27" t="s">
        <v>334</v>
      </c>
      <c r="C77" s="28">
        <v>2.1150000000000001E-3</v>
      </c>
      <c r="D77" s="29">
        <f>C77*L77*[1]!s_dq_close("000300.SH",I77,1)</f>
        <v>4.1443960521082762E-2</v>
      </c>
      <c r="E77" s="24" t="str">
        <f>[1]!s_div_ifdiv(A77,"2017/12/31")</f>
        <v>是</v>
      </c>
      <c r="F77" s="24" t="str">
        <f>[1]!s_div_progress(A77,"20171231")</f>
        <v>股东大会通过</v>
      </c>
      <c r="G77" s="24">
        <f>[1]!s_div_exdate(A77,"2017/12/31")</f>
        <v>0</v>
      </c>
      <c r="H77" s="24">
        <f>[1]!s_div_ifdiv(A77,"2018/06/30")</f>
        <v>0</v>
      </c>
      <c r="I77" s="34">
        <v>43188</v>
      </c>
      <c r="J77" s="30">
        <v>0.28999999999999998</v>
      </c>
      <c r="K77" s="30">
        <f>[1]!s_dq_close(A77,I77,3)</f>
        <v>57.63</v>
      </c>
      <c r="L77" s="28">
        <f>J77/K77</f>
        <v>5.0321013361096642E-3</v>
      </c>
      <c r="M77" s="31">
        <f>[1]!s_performanceexpress_perfexnetprofittoshareholder(A77,"2017/12/31",1)</f>
        <v>0</v>
      </c>
      <c r="N77" s="32" t="str">
        <f>[1]!s_div_ifdiv(A77,"2017/06/30")</f>
        <v>否</v>
      </c>
      <c r="O77" s="24">
        <f>[1]!s_div_recorddate(A77,"2017/06/30")</f>
        <v>0</v>
      </c>
      <c r="P77" s="30">
        <f>[1]!s_div_cashbeforetax(A77,"2017/06/30")</f>
        <v>0</v>
      </c>
      <c r="Q77" s="30">
        <f>[1]!s_dq_close(A77,O77,3)</f>
        <v>1.3986343439816027</v>
      </c>
      <c r="R77" s="28">
        <f>P77/Q77</f>
        <v>0</v>
      </c>
    </row>
    <row r="78" spans="1:18" s="33" customFormat="1" x14ac:dyDescent="0.15">
      <c r="A78" s="27" t="s">
        <v>4</v>
      </c>
      <c r="B78" s="27" t="s">
        <v>5</v>
      </c>
      <c r="C78" s="28">
        <v>1.433E-3</v>
      </c>
      <c r="D78" s="29">
        <f>C78*L78*[1]!s_dq_close("000300.SH",I78,1)</f>
        <v>0.14936224206102783</v>
      </c>
      <c r="E78" s="24" t="str">
        <f>[1]!s_div_ifdiv(A78,"2017/12/31")</f>
        <v>是</v>
      </c>
      <c r="F78" s="24" t="str">
        <f>[1]!s_div_progress(A78,"20171231")</f>
        <v>股东大会通过</v>
      </c>
      <c r="G78" s="24">
        <f>[1]!s_div_exdate(A78,"2017/12/31")</f>
        <v>0</v>
      </c>
      <c r="H78" s="24">
        <f>[1]!s_div_ifdiv(A78,"2018/06/30")</f>
        <v>0</v>
      </c>
      <c r="I78" s="34">
        <v>43188</v>
      </c>
      <c r="J78" s="30">
        <v>0.25</v>
      </c>
      <c r="K78" s="30">
        <f>[1]!s_dq_close(A78,I78,3)</f>
        <v>9.34</v>
      </c>
      <c r="L78" s="28">
        <f>J78/K78</f>
        <v>2.676659528907923E-2</v>
      </c>
      <c r="M78" s="31">
        <f>[1]!s_performanceexpress_perfexnetprofittoshareholder(A78,"2017/12/31",1)</f>
        <v>0</v>
      </c>
      <c r="N78" s="32" t="str">
        <f>[1]!s_div_ifdiv(A78,"2017/06/30")</f>
        <v>是</v>
      </c>
      <c r="O78" s="24" t="str">
        <f>[1]!s_div_recorddate(A78,"2017/06/30")</f>
        <v>2017-11-23</v>
      </c>
      <c r="P78" s="30">
        <f>[1]!s_div_cashbeforetax(A78,"2017/06/30")</f>
        <v>0.03</v>
      </c>
      <c r="Q78" s="30">
        <f>[1]!s_dq_close(A78,O78,3)</f>
        <v>10.290000141990662</v>
      </c>
      <c r="R78" s="28">
        <f>P78/Q78</f>
        <v>2.9154518548137084E-3</v>
      </c>
    </row>
    <row r="79" spans="1:18" s="33" customFormat="1" x14ac:dyDescent="0.15">
      <c r="A79" s="27" t="s">
        <v>313</v>
      </c>
      <c r="B79" s="27" t="s">
        <v>314</v>
      </c>
      <c r="C79" s="28">
        <v>1.884E-3</v>
      </c>
      <c r="D79" s="29">
        <f>C79*L79*[1]!s_dq_close("000300.SH",I79,1)</f>
        <v>6.2874704706452414E-2</v>
      </c>
      <c r="E79" s="24" t="str">
        <f>[1]!s_div_ifdiv(A79,"2017/12/31")</f>
        <v>是</v>
      </c>
      <c r="F79" s="24" t="str">
        <f>[1]!s_div_progress(A79,"20171231")</f>
        <v>董事会预案</v>
      </c>
      <c r="G79" s="24">
        <f>[1]!s_div_exdate(A79,"2017/12/31")</f>
        <v>0</v>
      </c>
      <c r="H79" s="24">
        <f>[1]!s_div_ifdiv(A79,"2018/06/30")</f>
        <v>0</v>
      </c>
      <c r="I79" s="34">
        <v>43188</v>
      </c>
      <c r="J79" s="30">
        <v>0.20799999999999999</v>
      </c>
      <c r="K79" s="30">
        <f>[1]!s_dq_close(A79,I79,3)</f>
        <v>24.27</v>
      </c>
      <c r="L79" s="28">
        <f t="shared" si="3"/>
        <v>8.5702513391017719E-3</v>
      </c>
      <c r="M79" s="31">
        <f>[1]!s_performanceexpress_perfexnetprofittoshareholder(A79,"2017/12/31",1)</f>
        <v>0</v>
      </c>
      <c r="N79" s="32" t="str">
        <f>[1]!s_div_ifdiv(A79,"2017/06/30")</f>
        <v>否</v>
      </c>
      <c r="O79" s="24">
        <f>[1]!s_div_recorddate(A79,"2017/06/30")</f>
        <v>0</v>
      </c>
      <c r="P79" s="30">
        <f>[1]!s_div_cashbeforetax(A79,"2017/06/30")</f>
        <v>0</v>
      </c>
      <c r="Q79" s="30">
        <f>[1]!s_dq_close(A79,O79,3)</f>
        <v>2.2379203006645922</v>
      </c>
      <c r="R79" s="28">
        <f t="shared" si="2"/>
        <v>0</v>
      </c>
    </row>
    <row r="80" spans="1:18" s="33" customFormat="1" x14ac:dyDescent="0.15">
      <c r="A80" s="27" t="s">
        <v>267</v>
      </c>
      <c r="B80" s="27" t="s">
        <v>268</v>
      </c>
      <c r="C80" s="28">
        <v>1.439E-3</v>
      </c>
      <c r="D80" s="29">
        <f>C80*L80*[1]!s_dq_close("000300.SH",I80,1)</f>
        <v>0.20172735583920001</v>
      </c>
      <c r="E80" s="24" t="str">
        <f>[1]!s_div_ifdiv(A80,"2017/12/31")</f>
        <v>是</v>
      </c>
      <c r="F80" s="24" t="str">
        <f>[1]!s_div_progress(A80,"20171231")</f>
        <v>董事会预案</v>
      </c>
      <c r="G80" s="24">
        <f>[1]!s_div_exdate(A80,"2017/12/31")</f>
        <v>0</v>
      </c>
      <c r="H80" s="24">
        <f>[1]!s_div_ifdiv(A80,"2018/06/30")</f>
        <v>0</v>
      </c>
      <c r="I80" s="34">
        <v>43188</v>
      </c>
      <c r="J80" s="30">
        <v>0.13500000000000001</v>
      </c>
      <c r="K80" s="30">
        <f>[1]!s_dq_close(A80,I80,3)</f>
        <v>3.75</v>
      </c>
      <c r="L80" s="28">
        <f t="shared" si="3"/>
        <v>3.6000000000000004E-2</v>
      </c>
      <c r="M80" s="31">
        <f>[1]!s_performanceexpress_perfexnetprofittoshareholder(A80,"2017/12/31",1)</f>
        <v>2530000000</v>
      </c>
      <c r="N80" s="32" t="str">
        <f>[1]!s_div_ifdiv(A80,"2017/06/30")</f>
        <v>否</v>
      </c>
      <c r="O80" s="24">
        <f>[1]!s_div_recorddate(A80,"2017/06/30")</f>
        <v>0</v>
      </c>
      <c r="P80" s="30">
        <f>[1]!s_div_cashbeforetax(A80,"2017/06/30")</f>
        <v>0</v>
      </c>
      <c r="Q80" s="30">
        <f>[1]!s_dq_close(A80,O80,3)</f>
        <v>0.87205388542237039</v>
      </c>
      <c r="R80" s="28">
        <f t="shared" si="2"/>
        <v>0</v>
      </c>
    </row>
    <row r="81" spans="1:18" s="33" customFormat="1" x14ac:dyDescent="0.15">
      <c r="A81" s="27" t="s">
        <v>538</v>
      </c>
      <c r="B81" s="27" t="s">
        <v>539</v>
      </c>
      <c r="C81" s="28">
        <v>3.39E-4</v>
      </c>
      <c r="D81" s="29">
        <f>C81*L81*[1]!s_dq_close("000300.SH",I81,1)</f>
        <v>8.9944325382693598E-3</v>
      </c>
      <c r="E81" s="24" t="str">
        <f>[1]!s_div_ifdiv(A81,"2017/12/31")</f>
        <v>是</v>
      </c>
      <c r="F81" s="24" t="str">
        <f>[1]!s_div_progress(A81,"20171231")</f>
        <v>董事会预案</v>
      </c>
      <c r="G81" s="24">
        <f>[1]!s_div_exdate(A81,"2017/12/31")</f>
        <v>0</v>
      </c>
      <c r="H81" s="24">
        <f>[1]!s_div_ifdiv(A81,"2018/06/30")</f>
        <v>0</v>
      </c>
      <c r="I81" s="34">
        <v>43188</v>
      </c>
      <c r="J81" s="30">
        <v>0.6</v>
      </c>
      <c r="K81" s="30">
        <f>[1]!s_dq_close(A81,I81,3)</f>
        <v>88.06</v>
      </c>
      <c r="L81" s="28">
        <f t="shared" si="3"/>
        <v>6.8135362253009309E-3</v>
      </c>
      <c r="M81" s="31">
        <f>[1]!s_performanceexpress_perfexnetprofittoshareholder(A81,"2017/12/31",1)</f>
        <v>0</v>
      </c>
      <c r="N81" s="32" t="str">
        <f>[1]!s_div_ifdiv(A81,"2017/06/30")</f>
        <v>否</v>
      </c>
      <c r="O81" s="24">
        <f>[1]!s_div_recorddate(A81,"2017/06/30")</f>
        <v>0</v>
      </c>
      <c r="P81" s="30">
        <f>[1]!s_div_cashbeforetax(A81,"2017/06/30")</f>
        <v>0</v>
      </c>
      <c r="Q81" s="30">
        <f>[1]!s_dq_close(A81,O81,3)</f>
        <v>27.846331275732464</v>
      </c>
      <c r="R81" s="28">
        <f t="shared" si="2"/>
        <v>0</v>
      </c>
    </row>
    <row r="84" spans="1:18" x14ac:dyDescent="0.15">
      <c r="A84" s="19" t="s">
        <v>622</v>
      </c>
      <c r="D84" s="22">
        <f>SUM(D34:D81)</f>
        <v>9.8659267386428304</v>
      </c>
    </row>
    <row r="85" spans="1:18" x14ac:dyDescent="0.15">
      <c r="A85" s="5"/>
      <c r="B85" s="5"/>
      <c r="C85" s="6"/>
      <c r="E85" s="3"/>
      <c r="F85" s="13"/>
    </row>
    <row r="86" spans="1:18" x14ac:dyDescent="0.15">
      <c r="A86" s="5"/>
      <c r="B86" s="5"/>
      <c r="C86" s="6"/>
      <c r="E86" s="3"/>
      <c r="F86" s="13"/>
    </row>
    <row r="87" spans="1:18" x14ac:dyDescent="0.15">
      <c r="A87" s="5"/>
      <c r="B87" s="5"/>
      <c r="C87" s="6"/>
      <c r="E87" s="3"/>
      <c r="F87" s="13"/>
    </row>
    <row r="88" spans="1:18" x14ac:dyDescent="0.15">
      <c r="A88" s="5"/>
      <c r="B88" s="5"/>
      <c r="C88" s="6"/>
      <c r="E88" s="3"/>
      <c r="F88" s="13"/>
    </row>
    <row r="89" spans="1:18" x14ac:dyDescent="0.15">
      <c r="A89" s="9" t="s">
        <v>605</v>
      </c>
      <c r="B89" s="3"/>
      <c r="E89" s="4"/>
      <c r="F89" s="14"/>
    </row>
    <row r="90" spans="1:18" x14ac:dyDescent="0.15">
      <c r="A90" s="2" t="s">
        <v>599</v>
      </c>
      <c r="B90" s="2" t="s">
        <v>600</v>
      </c>
      <c r="C90" s="2" t="s">
        <v>601</v>
      </c>
      <c r="D90" s="17" t="s">
        <v>619</v>
      </c>
      <c r="E90" s="2" t="s">
        <v>644</v>
      </c>
      <c r="F90" s="2" t="s">
        <v>643</v>
      </c>
      <c r="G90" s="2" t="s">
        <v>608</v>
      </c>
      <c r="H90" s="2" t="s">
        <v>645</v>
      </c>
      <c r="I90" s="2" t="s">
        <v>609</v>
      </c>
      <c r="J90" s="12" t="s">
        <v>610</v>
      </c>
      <c r="K90" s="12" t="s">
        <v>611</v>
      </c>
      <c r="L90" s="16" t="s">
        <v>612</v>
      </c>
      <c r="M90" s="2" t="s">
        <v>614</v>
      </c>
      <c r="N90" s="2" t="s">
        <v>631</v>
      </c>
      <c r="O90" s="2" t="s">
        <v>615</v>
      </c>
      <c r="P90" s="2" t="s">
        <v>616</v>
      </c>
      <c r="Q90" s="2" t="s">
        <v>617</v>
      </c>
      <c r="R90" s="16" t="s">
        <v>618</v>
      </c>
    </row>
    <row r="91" spans="1:18" x14ac:dyDescent="0.15">
      <c r="A91" s="27" t="s">
        <v>329</v>
      </c>
      <c r="B91" s="27" t="s">
        <v>330</v>
      </c>
      <c r="C91" s="28">
        <v>1.6329999999999999E-3</v>
      </c>
      <c r="D91" s="29">
        <f>C91*L91*[1]!s_dq_close("000300.SH",I91,1)</f>
        <v>9.7947330294205041E-3</v>
      </c>
      <c r="E91" s="24" t="str">
        <f>[1]!s_div_ifdiv(A91,"2017/12/31")</f>
        <v>是</v>
      </c>
      <c r="F91" s="24" t="str">
        <f>[1]!s_div_progress(A91,"20171231")</f>
        <v>股东大会通过</v>
      </c>
      <c r="G91" s="24">
        <f>[1]!s_div_exdate(A91,"2017/12/31")</f>
        <v>0</v>
      </c>
      <c r="H91" s="24">
        <f>[1]!s_div_ifdiv(A91,"2018/06/30")</f>
        <v>0</v>
      </c>
      <c r="I91" s="34">
        <v>43166</v>
      </c>
      <c r="J91" s="30">
        <v>0.04</v>
      </c>
      <c r="K91" s="30">
        <f>[1]!s_dq_close(A91,I91,3)</f>
        <v>26.92</v>
      </c>
      <c r="L91" s="28">
        <f>J91/K91</f>
        <v>1.4858841010401188E-3</v>
      </c>
      <c r="M91" s="31">
        <f>[1]!s_performanceexpress_perfexnetprofittoshareholder(A91,"2017/12/31",1)</f>
        <v>0</v>
      </c>
      <c r="N91" s="32" t="str">
        <f>[1]!s_div_ifdiv(A91,"2017/06/30")</f>
        <v>否</v>
      </c>
      <c r="O91" s="24">
        <f>[1]!s_div_recorddate(A91,"2017/06/30")</f>
        <v>0</v>
      </c>
      <c r="P91" s="30">
        <f>[1]!s_div_cashbeforetax(A91,"2017/06/30")</f>
        <v>0</v>
      </c>
      <c r="Q91" s="30">
        <f>[1]!s_dq_close(A91,O91,3)</f>
        <v>0.9654129759075829</v>
      </c>
      <c r="R91" s="28">
        <f>P91/Q91</f>
        <v>0</v>
      </c>
    </row>
    <row r="92" spans="1:18" x14ac:dyDescent="0.15">
      <c r="A92" s="5" t="s">
        <v>277</v>
      </c>
      <c r="B92" s="5" t="s">
        <v>278</v>
      </c>
      <c r="C92" s="6">
        <v>3.1730000000000005E-3</v>
      </c>
      <c r="D92" s="18">
        <f>C92*L92*[1]!s_dq_close("000300.SH",I92,1)</f>
        <v>0.17801932392368267</v>
      </c>
      <c r="E92" s="4" t="str">
        <f>[1]!s_div_ifdiv(A92,"2017/12/31")</f>
        <v>是</v>
      </c>
      <c r="F92" s="3" t="str">
        <f>[1]!s_div_progress(A92,"20171231")</f>
        <v>股东大会通过</v>
      </c>
      <c r="G92" s="3">
        <f>[1]!s_div_exdate(A92,"2017/12/31")</f>
        <v>0</v>
      </c>
      <c r="H92" s="4">
        <f>[1]!s_div_ifdiv(A92,"2018/06/30")</f>
        <v>0</v>
      </c>
      <c r="I92" s="3" t="str">
        <f>[1]!s_div_recorddate(A92,"2016/12/31")</f>
        <v>2017-06-06</v>
      </c>
      <c r="J92" s="13">
        <f>[1]!s_div_cashbeforetax(A92,"2016/12/31")</f>
        <v>5.1400000000000001E-2</v>
      </c>
      <c r="K92" s="14">
        <f>[1]!s_dq_close(A92,I92,3)</f>
        <v>3.1999994827962355</v>
      </c>
      <c r="L92" s="6">
        <f>J92/K92</f>
        <v>1.6062502596120878E-2</v>
      </c>
      <c r="M92" s="10">
        <f>[1]!s_performanceexpress_perfexnetprofittoshareholder(A92,"2017/12/31",1)</f>
        <v>0</v>
      </c>
      <c r="N92" s="23" t="str">
        <f>[1]!s_div_ifdiv(A92,"2017/06/30")</f>
        <v>否</v>
      </c>
      <c r="O92" s="3">
        <f>[1]!s_div_recorddate(A92,"2017/06/30")</f>
        <v>0</v>
      </c>
      <c r="P92" s="13">
        <f>[1]!s_div_cashbeforetax(A92,"2017/06/30")</f>
        <v>0</v>
      </c>
      <c r="Q92" s="14">
        <f>[1]!s_dq_close(A92,O92,3)</f>
        <v>1.8807409617858513</v>
      </c>
      <c r="R92" s="6">
        <f>P92/Q92</f>
        <v>0</v>
      </c>
    </row>
    <row r="93" spans="1:18" x14ac:dyDescent="0.15">
      <c r="A93" s="5" t="s">
        <v>155</v>
      </c>
      <c r="B93" s="5" t="s">
        <v>156</v>
      </c>
      <c r="C93" s="6">
        <v>1.1379999999999999E-3</v>
      </c>
      <c r="D93" s="18">
        <f>C93*L93*[1]!s_dq_close("000300.SH",I93,1)</f>
        <v>3.9341726163358098E-2</v>
      </c>
      <c r="E93" s="4" t="str">
        <f>[1]!s_div_ifdiv(A93,"2017/12/31")</f>
        <v>是</v>
      </c>
      <c r="F93" s="3" t="str">
        <f>[1]!s_div_progress(A93,"20171231")</f>
        <v>股东大会通过</v>
      </c>
      <c r="G93" s="3">
        <f>[1]!s_div_exdate(A93,"2017/12/31")</f>
        <v>0</v>
      </c>
      <c r="H93" s="4">
        <f>[1]!s_div_ifdiv(A93,"2018/06/30")</f>
        <v>0</v>
      </c>
      <c r="I93" s="3" t="str">
        <f>[1]!s_div_recorddate(A93,"2016/12/31")</f>
        <v>2017-06-09</v>
      </c>
      <c r="J93" s="13">
        <f>[1]!s_div_cashbeforetax(A93,"2016/12/31")</f>
        <v>0.09</v>
      </c>
      <c r="K93" s="14">
        <f>[1]!s_dq_close(A93,I93,3)</f>
        <v>9.3099972432611757</v>
      </c>
      <c r="L93" s="6">
        <f>J93/K93</f>
        <v>9.6670275670752096E-3</v>
      </c>
      <c r="M93" s="10">
        <f>[1]!s_performanceexpress_perfexnetprofittoshareholder(A93,"2017/12/31",1)</f>
        <v>419850000</v>
      </c>
      <c r="N93" s="23" t="str">
        <f>[1]!s_div_ifdiv(A93,"2017/06/30")</f>
        <v>否</v>
      </c>
      <c r="O93" s="3">
        <f>[1]!s_div_recorddate(A93,"2017/06/30")</f>
        <v>0</v>
      </c>
      <c r="P93" s="13">
        <f>[1]!s_div_cashbeforetax(A93,"2017/06/30")</f>
        <v>0</v>
      </c>
      <c r="Q93" s="14">
        <f>[1]!s_dq_close(A93,O93,3)</f>
        <v>12.400652272440553</v>
      </c>
      <c r="R93" s="6">
        <f>P93/Q93</f>
        <v>0</v>
      </c>
    </row>
    <row r="94" spans="1:18" x14ac:dyDescent="0.15">
      <c r="A94" s="5" t="s">
        <v>291</v>
      </c>
      <c r="B94" s="5" t="s">
        <v>292</v>
      </c>
      <c r="C94" s="6">
        <v>3.6909999999999998E-3</v>
      </c>
      <c r="D94" s="18">
        <f>C94*L94*[1]!s_dq_close("000300.SH",I94,1)</f>
        <v>0.24921084800071364</v>
      </c>
      <c r="E94" s="4" t="str">
        <f>[1]!s_div_ifdiv(A94,"2017/12/31")</f>
        <v>是</v>
      </c>
      <c r="F94" s="3" t="str">
        <f>[1]!s_div_progress(A94,"20171231")</f>
        <v>股东大会通过</v>
      </c>
      <c r="G94" s="3">
        <f>[1]!s_div_exdate(A94,"2017/12/31")</f>
        <v>0</v>
      </c>
      <c r="H94" s="4">
        <f>[1]!s_div_ifdiv(A94,"2018/06/30")</f>
        <v>0</v>
      </c>
      <c r="I94" s="3" t="str">
        <f>[1]!s_div_recorddate(A94,"2016/12/31")</f>
        <v>2017-06-12</v>
      </c>
      <c r="J94" s="13">
        <f>[1]!s_div_cashbeforetax(A94,"2016/12/31")</f>
        <v>0.65999999999999992</v>
      </c>
      <c r="K94" s="14">
        <f>[1]!s_dq_close(A94,I94,3)</f>
        <v>34.940000050636101</v>
      </c>
      <c r="L94" s="6">
        <f>J94/K94</f>
        <v>1.8889524872453007E-2</v>
      </c>
      <c r="M94" s="10">
        <f>[1]!s_performanceexpress_perfexnetprofittoshareholder(A94,"2017/12/31",1)</f>
        <v>0</v>
      </c>
      <c r="N94" s="23" t="str">
        <f>[1]!s_div_ifdiv(A94,"2017/06/30")</f>
        <v>否</v>
      </c>
      <c r="O94" s="3">
        <f>[1]!s_div_recorddate(A94,"2017/06/30")</f>
        <v>0</v>
      </c>
      <c r="P94" s="13">
        <f>[1]!s_div_cashbeforetax(A94,"2017/06/30")</f>
        <v>0</v>
      </c>
      <c r="Q94" s="14">
        <f>[1]!s_dq_close(A94,O94,3)</f>
        <v>0.53770719962211</v>
      </c>
      <c r="R94" s="6">
        <f>P94/Q94</f>
        <v>0</v>
      </c>
    </row>
    <row r="95" spans="1:18" x14ac:dyDescent="0.15">
      <c r="A95" s="5" t="s">
        <v>93</v>
      </c>
      <c r="B95" s="5" t="s">
        <v>94</v>
      </c>
      <c r="C95" s="6">
        <v>1.2820000000000002E-3</v>
      </c>
      <c r="D95" s="18">
        <f>C95*L95*[1]!s_dq_close("000300.SH",I95,1)</f>
        <v>5.0943492750395725E-2</v>
      </c>
      <c r="E95" s="4" t="str">
        <f>[1]!s_div_ifdiv(A95,"2017/12/31")</f>
        <v>是</v>
      </c>
      <c r="F95" s="3" t="str">
        <f>[1]!s_div_progress(A95,"20171231")</f>
        <v>股东大会通过</v>
      </c>
      <c r="G95" s="3">
        <f>[1]!s_div_exdate(A95,"2017/12/31")</f>
        <v>0</v>
      </c>
      <c r="H95" s="4">
        <f>[1]!s_div_ifdiv(A95,"2018/06/30")</f>
        <v>0</v>
      </c>
      <c r="I95" s="3" t="str">
        <f>[1]!s_div_recorddate(A95,"2016/12/31")</f>
        <v>2017-06-12</v>
      </c>
      <c r="J95" s="13">
        <f>[1]!s_div_cashbeforetax(A95,"2016/12/31")</f>
        <v>0.4</v>
      </c>
      <c r="K95" s="14">
        <f>[1]!s_dq_close(A95,I95,3)</f>
        <v>35.980000297599581</v>
      </c>
      <c r="L95" s="6">
        <f>J95/K95</f>
        <v>1.1117287289924957E-2</v>
      </c>
      <c r="M95" s="10">
        <f>[1]!s_performanceexpress_perfexnetprofittoshareholder(A95,"2017/12/31",1)</f>
        <v>820823471.07000005</v>
      </c>
      <c r="N95" s="23" t="str">
        <f>[1]!s_div_ifdiv(A95,"2017/06/30")</f>
        <v>否</v>
      </c>
      <c r="O95" s="3">
        <f>[1]!s_div_recorddate(A95,"2017/06/30")</f>
        <v>0</v>
      </c>
      <c r="P95" s="13">
        <f>[1]!s_div_cashbeforetax(A95,"2017/06/30")</f>
        <v>0</v>
      </c>
      <c r="Q95" s="14">
        <f>[1]!s_dq_close(A95,O95,3)</f>
        <v>1.2941219237340507</v>
      </c>
      <c r="R95" s="6">
        <f>P95/Q95</f>
        <v>0</v>
      </c>
    </row>
    <row r="96" spans="1:18" x14ac:dyDescent="0.15">
      <c r="A96" s="5" t="s">
        <v>301</v>
      </c>
      <c r="B96" s="5" t="s">
        <v>302</v>
      </c>
      <c r="C96" s="6">
        <v>7.7299999999999992E-4</v>
      </c>
      <c r="D96" s="18">
        <f>C96*L96*[1]!s_dq_close("000300.SH",I96,1)</f>
        <v>1.6048420861302103E-2</v>
      </c>
      <c r="E96" s="4" t="str">
        <f>[1]!s_div_ifdiv(A96,"2017/12/31")</f>
        <v>是</v>
      </c>
      <c r="F96" s="3" t="str">
        <f>[1]!s_div_progress(A96,"20171231")</f>
        <v>股东大会通过</v>
      </c>
      <c r="G96" s="3">
        <f>[1]!s_div_exdate(A96,"2017/12/31")</f>
        <v>0</v>
      </c>
      <c r="H96" s="4">
        <f>[1]!s_div_ifdiv(A96,"2018/06/30")</f>
        <v>0</v>
      </c>
      <c r="I96" s="3" t="str">
        <f>[1]!s_div_recorddate(A96,"2016/12/31")</f>
        <v>2017-06-12</v>
      </c>
      <c r="J96" s="13">
        <f>[1]!s_div_cashbeforetax(A96,"2016/12/31")</f>
        <v>0.12</v>
      </c>
      <c r="K96" s="14">
        <f>[1]!s_dq_close(A96,I96,3)</f>
        <v>20.659999112030921</v>
      </c>
      <c r="L96" s="6">
        <f>J96/K96</f>
        <v>5.808325515857379E-3</v>
      </c>
      <c r="M96" s="10">
        <f>[1]!s_performanceexpress_perfexnetprofittoshareholder(A96,"2017/12/31",1)</f>
        <v>0</v>
      </c>
      <c r="N96" s="23" t="str">
        <f>[1]!s_div_ifdiv(A96,"2017/06/30")</f>
        <v>否</v>
      </c>
      <c r="O96" s="3">
        <f>[1]!s_div_recorddate(A96,"2017/06/30")</f>
        <v>0</v>
      </c>
      <c r="P96" s="13">
        <f>[1]!s_div_cashbeforetax(A96,"2017/06/30")</f>
        <v>0</v>
      </c>
      <c r="Q96" s="14">
        <f>[1]!s_dq_close(A96,O96,3)</f>
        <v>2.7824712885793557</v>
      </c>
      <c r="R96" s="6">
        <f>P96/Q96</f>
        <v>0</v>
      </c>
    </row>
    <row r="97" spans="1:18" x14ac:dyDescent="0.15">
      <c r="A97" s="5" t="s">
        <v>187</v>
      </c>
      <c r="B97" s="5" t="s">
        <v>188</v>
      </c>
      <c r="C97" s="6">
        <v>1.4139999999999999E-3</v>
      </c>
      <c r="D97" s="18">
        <f>C97*L97*[1]!s_dq_close("000300.SH",I97,1)</f>
        <v>1.8397068596066848E-2</v>
      </c>
      <c r="E97" s="4" t="str">
        <f>[1]!s_div_ifdiv(A97,"2017/12/31")</f>
        <v>是</v>
      </c>
      <c r="F97" s="3" t="str">
        <f>[1]!s_div_progress(A97,"20171231")</f>
        <v>股东大会通过</v>
      </c>
      <c r="G97" s="3">
        <f>[1]!s_div_exdate(A97,"2017/12/31")</f>
        <v>0</v>
      </c>
      <c r="H97" s="4">
        <f>[1]!s_div_ifdiv(A97,"2018/06/30")</f>
        <v>0</v>
      </c>
      <c r="I97" s="3" t="str">
        <f>[1]!s_div_recorddate(A97,"2016/12/31")</f>
        <v>2017-06-13</v>
      </c>
      <c r="J97" s="13">
        <f>[1]!s_div_cashbeforetax(A97,"2016/12/31")</f>
        <v>0.03</v>
      </c>
      <c r="K97" s="14">
        <f>[1]!s_dq_close(A97,I97,3)</f>
        <v>8.2599998099962431</v>
      </c>
      <c r="L97" s="6">
        <f>J97/K97</f>
        <v>3.6319613426254601E-3</v>
      </c>
      <c r="M97" s="10">
        <f>[1]!s_performanceexpress_perfexnetprofittoshareholder(A97,"2017/12/31",1)</f>
        <v>828350300</v>
      </c>
      <c r="N97" s="23" t="str">
        <f>[1]!s_div_ifdiv(A97,"2017/06/30")</f>
        <v>否</v>
      </c>
      <c r="O97" s="3">
        <f>[1]!s_div_recorddate(A97,"2017/06/30")</f>
        <v>0</v>
      </c>
      <c r="P97" s="13">
        <f>[1]!s_div_cashbeforetax(A97,"2017/06/30")</f>
        <v>0</v>
      </c>
      <c r="Q97" s="14">
        <f>[1]!s_dq_close(A97,O97,3)</f>
        <v>4.7042538386405726</v>
      </c>
      <c r="R97" s="6">
        <f>P97/Q97</f>
        <v>0</v>
      </c>
    </row>
    <row r="98" spans="1:18" x14ac:dyDescent="0.15">
      <c r="A98" s="5" t="s">
        <v>335</v>
      </c>
      <c r="B98" s="5" t="s">
        <v>336</v>
      </c>
      <c r="C98" s="6">
        <v>1.2160000000000001E-3</v>
      </c>
      <c r="D98" s="18">
        <f>C98*L98*[1]!s_dq_close("000300.SH",I98,1)</f>
        <v>6.7745522614774553E-2</v>
      </c>
      <c r="E98" s="4" t="str">
        <f>[1]!s_div_ifdiv(A98,"2017/12/31")</f>
        <v>是</v>
      </c>
      <c r="F98" s="3" t="str">
        <f>[1]!s_div_progress(A98,"20171231")</f>
        <v>股东大会通过</v>
      </c>
      <c r="G98" s="3">
        <f>[1]!s_div_exdate(A98,"2017/12/31")</f>
        <v>0</v>
      </c>
      <c r="H98" s="4">
        <f>[1]!s_div_ifdiv(A98,"2018/06/30")</f>
        <v>0</v>
      </c>
      <c r="I98" s="3" t="str">
        <f>[1]!s_div_recorddate(A98,"2016/12/31")</f>
        <v>2017-06-13</v>
      </c>
      <c r="J98" s="13">
        <f>[1]!s_div_cashbeforetax(A98,"2016/12/31")</f>
        <v>0.1</v>
      </c>
      <c r="K98" s="14">
        <f>[1]!s_dq_close(A98,I98,3)</f>
        <v>6.4300000801086101</v>
      </c>
      <c r="L98" s="6">
        <f>J98/K98</f>
        <v>1.5552099339680084E-2</v>
      </c>
      <c r="M98" s="10">
        <f>[1]!s_performanceexpress_perfexnetprofittoshareholder(A98,"2017/12/31",1)</f>
        <v>0</v>
      </c>
      <c r="N98" s="23" t="str">
        <f>[1]!s_div_ifdiv(A98,"2017/06/30")</f>
        <v>否</v>
      </c>
      <c r="O98" s="3">
        <f>[1]!s_div_recorddate(A98,"2017/06/30")</f>
        <v>0</v>
      </c>
      <c r="P98" s="13">
        <f>[1]!s_div_cashbeforetax(A98,"2017/06/30")</f>
        <v>0</v>
      </c>
      <c r="Q98" s="14">
        <f>[1]!s_dq_close(A98,O98,3)</f>
        <v>0.80418706507485871</v>
      </c>
      <c r="R98" s="6">
        <f>P98/Q98</f>
        <v>0</v>
      </c>
    </row>
    <row r="99" spans="1:18" x14ac:dyDescent="0.15">
      <c r="A99" s="5" t="s">
        <v>327</v>
      </c>
      <c r="B99" s="5" t="s">
        <v>328</v>
      </c>
      <c r="C99" s="6">
        <v>1.9750000000000002E-3</v>
      </c>
      <c r="D99" s="18">
        <f>C99*L99*[1]!s_dq_close("000300.SH",I99,1)</f>
        <v>9.6807141481693365E-2</v>
      </c>
      <c r="E99" s="4" t="str">
        <f>[1]!s_div_ifdiv(A99,"2017/12/31")</f>
        <v>是</v>
      </c>
      <c r="F99" s="3" t="str">
        <f>[1]!s_div_progress(A99,"20171231")</f>
        <v>股东大会通过</v>
      </c>
      <c r="G99" s="3">
        <f>[1]!s_div_exdate(A99,"2017/12/31")</f>
        <v>0</v>
      </c>
      <c r="H99" s="4">
        <f>[1]!s_div_ifdiv(A99,"2018/06/30")</f>
        <v>0</v>
      </c>
      <c r="I99" s="3" t="str">
        <f>[1]!s_div_recorddate(A99,"2016/12/31")</f>
        <v>2017-06-14</v>
      </c>
      <c r="J99" s="13">
        <f>[1]!s_div_cashbeforetax(A99,"2016/12/31")</f>
        <v>0.55999999999999994</v>
      </c>
      <c r="K99" s="14">
        <f>[1]!s_dq_close(A99,I99,3)</f>
        <v>40.389999150418099</v>
      </c>
      <c r="L99" s="6">
        <f>J99/K99</f>
        <v>1.3864818315902418E-2</v>
      </c>
      <c r="M99" s="10">
        <f>[1]!s_performanceexpress_perfexnetprofittoshareholder(A99,"2017/12/31",1)</f>
        <v>0</v>
      </c>
      <c r="N99" s="23" t="str">
        <f>[1]!s_div_ifdiv(A99,"2017/06/30")</f>
        <v>否</v>
      </c>
      <c r="O99" s="3">
        <f>[1]!s_div_recorddate(A99,"2017/06/30")</f>
        <v>0</v>
      </c>
      <c r="P99" s="13">
        <f>[1]!s_div_cashbeforetax(A99,"2017/06/30")</f>
        <v>0</v>
      </c>
      <c r="Q99" s="14">
        <f>[1]!s_dq_close(A99,O99,3)</f>
        <v>2.8534320770014512</v>
      </c>
      <c r="R99" s="6">
        <f>P99/Q99</f>
        <v>0</v>
      </c>
    </row>
    <row r="100" spans="1:18" x14ac:dyDescent="0.15">
      <c r="A100" s="27" t="s">
        <v>564</v>
      </c>
      <c r="B100" s="27" t="s">
        <v>565</v>
      </c>
      <c r="C100" s="28">
        <v>2.5340000000000002E-3</v>
      </c>
      <c r="D100" s="29">
        <f>C100*L100*[1]!s_dq_close("000300.SH",I100,1)</f>
        <v>4.4212187860960379E-2</v>
      </c>
      <c r="E100" s="24" t="str">
        <f>[1]!s_div_ifdiv(A100,"2017/12/31")</f>
        <v>是</v>
      </c>
      <c r="F100" s="24" t="str">
        <f>[1]!s_div_progress(A100,"20171231")</f>
        <v>股东大会通过</v>
      </c>
      <c r="G100" s="24">
        <f>[1]!s_div_exdate(A100,"2017/12/31")</f>
        <v>0</v>
      </c>
      <c r="H100" s="24">
        <f>[1]!s_div_ifdiv(A100,"2018/06/30")</f>
        <v>0</v>
      </c>
      <c r="I100" s="34">
        <v>43172</v>
      </c>
      <c r="J100" s="30">
        <v>0.127</v>
      </c>
      <c r="K100" s="30">
        <f>[1]!s_dq_close(A100,I100,3)</f>
        <v>29.78</v>
      </c>
      <c r="L100" s="28">
        <f>J100/K100</f>
        <v>4.264607118871726E-3</v>
      </c>
      <c r="M100" s="31">
        <f>[1]!s_performanceexpress_perfexnetprofittoshareholder(A100,"2017/12/31",1)</f>
        <v>898520200</v>
      </c>
      <c r="N100" s="32" t="str">
        <f>[1]!s_div_ifdiv(A100,"2017/06/30")</f>
        <v>否</v>
      </c>
      <c r="O100" s="24">
        <f>[1]!s_div_recorddate(A100,"2017/06/30")</f>
        <v>0</v>
      </c>
      <c r="P100" s="30">
        <f>[1]!s_div_cashbeforetax(A100,"2017/06/30")</f>
        <v>0</v>
      </c>
      <c r="Q100" s="30">
        <f>[1]!s_dq_close(A100,O100,3)</f>
        <v>14.886605858560339</v>
      </c>
      <c r="R100" s="28">
        <f>P100/Q100</f>
        <v>0</v>
      </c>
    </row>
    <row r="101" spans="1:18" x14ac:dyDescent="0.15">
      <c r="A101" s="5" t="s">
        <v>413</v>
      </c>
      <c r="B101" s="5" t="s">
        <v>414</v>
      </c>
      <c r="C101" s="6">
        <v>1.794E-3</v>
      </c>
      <c r="D101" s="18">
        <f>C101*L101*[1]!s_dq_close("000300.SH",I101,1)</f>
        <v>7.742525456935867E-2</v>
      </c>
      <c r="E101" s="4" t="str">
        <f>[1]!s_div_ifdiv(A101,"2017/12/31")</f>
        <v>是</v>
      </c>
      <c r="F101" s="3" t="str">
        <f>[1]!s_div_progress(A101,"20171231")</f>
        <v>股东大会通过</v>
      </c>
      <c r="G101" s="3">
        <f>[1]!s_div_exdate(A101,"2017/12/31")</f>
        <v>0</v>
      </c>
      <c r="H101" s="4">
        <f>[1]!s_div_ifdiv(A101,"2018/06/30")</f>
        <v>0</v>
      </c>
      <c r="I101" s="3" t="str">
        <f>[1]!s_div_recorddate(A101,"2016/12/31")</f>
        <v>2017-06-15</v>
      </c>
      <c r="J101" s="13">
        <f>[1]!s_div_cashbeforetax(A101,"2016/12/31")</f>
        <v>6.8000000000000005E-2</v>
      </c>
      <c r="K101" s="14">
        <f>[1]!s_dq_close(A101,I101,3)</f>
        <v>5.5600006645579167</v>
      </c>
      <c r="L101" s="6">
        <f>J101/K101</f>
        <v>1.2230214365524142E-2</v>
      </c>
      <c r="M101" s="10">
        <f>[1]!s_performanceexpress_perfexnetprofittoshareholder(A101,"2017/12/31",1)</f>
        <v>2649609000</v>
      </c>
      <c r="N101" s="23" t="str">
        <f>[1]!s_div_ifdiv(A101,"2017/06/30")</f>
        <v>否</v>
      </c>
      <c r="O101" s="3">
        <f>[1]!s_div_recorddate(A101,"2017/06/30")</f>
        <v>0</v>
      </c>
      <c r="P101" s="13">
        <f>[1]!s_div_cashbeforetax(A101,"2017/06/30")</f>
        <v>0</v>
      </c>
      <c r="Q101" s="14">
        <f>[1]!s_dq_close(A101,O101,3)</f>
        <v>3.0811321650347598</v>
      </c>
      <c r="R101" s="6">
        <f>P101/Q101</f>
        <v>0</v>
      </c>
    </row>
    <row r="102" spans="1:18" x14ac:dyDescent="0.15">
      <c r="A102" s="27" t="s">
        <v>63</v>
      </c>
      <c r="B102" s="27" t="s">
        <v>64</v>
      </c>
      <c r="C102" s="28">
        <v>1.7699999999999999E-3</v>
      </c>
      <c r="D102" s="29">
        <f>C102*L102*[1]!s_dq_close("000300.SH",I102,1)</f>
        <v>3.9280731268985326E-2</v>
      </c>
      <c r="E102" s="24" t="str">
        <f>[1]!s_div_ifdiv(A102,"2017/12/31")</f>
        <v>是</v>
      </c>
      <c r="F102" s="24" t="str">
        <f>[1]!s_div_progress(A102,"20171231")</f>
        <v>股东大会通过</v>
      </c>
      <c r="G102" s="24">
        <f>[1]!s_div_exdate(A102,"2017/12/31")</f>
        <v>0</v>
      </c>
      <c r="H102" s="24">
        <f>[1]!s_div_ifdiv(A102,"2018/06/30")</f>
        <v>0</v>
      </c>
      <c r="I102" s="34">
        <v>43172</v>
      </c>
      <c r="J102" s="30">
        <v>8.5000000000000006E-2</v>
      </c>
      <c r="K102" s="30">
        <f>[1]!s_dq_close(A102,I102,3)</f>
        <v>15.67</v>
      </c>
      <c r="L102" s="28">
        <f>J102/K102</f>
        <v>5.4243777919591582E-3</v>
      </c>
      <c r="M102" s="31">
        <f>[1]!s_performanceexpress_perfexnetprofittoshareholder(A102,"2017/12/31",1)</f>
        <v>0</v>
      </c>
      <c r="N102" s="32" t="str">
        <f>[1]!s_div_ifdiv(A102,"2017/06/30")</f>
        <v>否</v>
      </c>
      <c r="O102" s="24">
        <f>[1]!s_div_recorddate(A102,"2017/06/30")</f>
        <v>0</v>
      </c>
      <c r="P102" s="30">
        <f>[1]!s_div_cashbeforetax(A102,"2017/06/30")</f>
        <v>0</v>
      </c>
      <c r="Q102" s="30">
        <f>[1]!s_dq_close(A102,O102,3)</f>
        <v>1.4657379236465149</v>
      </c>
      <c r="R102" s="28">
        <f>P102/Q102</f>
        <v>0</v>
      </c>
    </row>
    <row r="103" spans="1:18" s="33" customFormat="1" x14ac:dyDescent="0.15">
      <c r="A103" s="5" t="s">
        <v>19</v>
      </c>
      <c r="B103" s="5" t="s">
        <v>20</v>
      </c>
      <c r="C103" s="6">
        <v>1.059E-3</v>
      </c>
      <c r="D103" s="18">
        <f>C103*L103*[1]!s_dq_close("000300.SH",I103,1)</f>
        <v>0.13123762329012453</v>
      </c>
      <c r="E103" s="4" t="str">
        <f>[1]!s_div_ifdiv(A103,"2017/12/31")</f>
        <v>是</v>
      </c>
      <c r="F103" s="3" t="str">
        <f>[1]!s_div_progress(A103,"20171231")</f>
        <v>股东大会通过</v>
      </c>
      <c r="G103" s="3">
        <f>[1]!s_div_exdate(A103,"2017/12/31")</f>
        <v>0</v>
      </c>
      <c r="H103" s="4">
        <f>[1]!s_div_ifdiv(A103,"2018/06/30")</f>
        <v>0</v>
      </c>
      <c r="I103" s="3" t="str">
        <f>[1]!s_div_recorddate(A103,"2016/12/31")</f>
        <v>2017-06-15</v>
      </c>
      <c r="J103" s="13">
        <f>[1]!s_div_cashbeforetax(A103,"2016/12/31")</f>
        <v>0.4</v>
      </c>
      <c r="K103" s="14">
        <f>[1]!s_dq_close(A103,I103,3)</f>
        <v>11.390000122567612</v>
      </c>
      <c r="L103" s="6">
        <f>J103/K103</f>
        <v>3.5118524644039188E-2</v>
      </c>
      <c r="M103" s="10">
        <f>[1]!s_performanceexpress_perfexnetprofittoshareholder(A103,"2017/12/31",1)</f>
        <v>0</v>
      </c>
      <c r="N103" s="23" t="str">
        <f>[1]!s_div_ifdiv(A103,"2017/06/30")</f>
        <v>否</v>
      </c>
      <c r="O103" s="3">
        <f>[1]!s_div_recorddate(A103,"2017/06/30")</f>
        <v>0</v>
      </c>
      <c r="P103" s="13">
        <f>[1]!s_div_cashbeforetax(A103,"2017/06/30")</f>
        <v>0</v>
      </c>
      <c r="Q103" s="14">
        <f>[1]!s_dq_close(A103,O103,3)</f>
        <v>0.19122956757242826</v>
      </c>
      <c r="R103" s="6">
        <f>P103/Q103</f>
        <v>0</v>
      </c>
    </row>
    <row r="104" spans="1:18" x14ac:dyDescent="0.15">
      <c r="A104" s="5" t="s">
        <v>249</v>
      </c>
      <c r="B104" s="5" t="s">
        <v>250</v>
      </c>
      <c r="C104" s="6">
        <v>2.875E-3</v>
      </c>
      <c r="D104" s="18">
        <f>C104*L104*[1]!s_dq_close("000300.SH",I104,1)</f>
        <v>0.21493889700507329</v>
      </c>
      <c r="E104" s="4" t="str">
        <f>[1]!s_div_ifdiv(A104,"2017/12/31")</f>
        <v>是</v>
      </c>
      <c r="F104" s="3" t="str">
        <f>[1]!s_div_progress(A104,"20171231")</f>
        <v>董事会预案</v>
      </c>
      <c r="G104" s="3">
        <f>[1]!s_div_exdate(A104,"2017/12/31")</f>
        <v>0</v>
      </c>
      <c r="H104" s="4">
        <f>[1]!s_div_ifdiv(A104,"2018/06/30")</f>
        <v>0</v>
      </c>
      <c r="I104" s="3" t="str">
        <f>[1]!s_div_recorddate(A104,"2016/12/31")</f>
        <v>2017-05-19</v>
      </c>
      <c r="J104" s="13">
        <f>[1]!s_div_cashbeforetax(A104,"2016/12/31")</f>
        <v>0.21000000000000002</v>
      </c>
      <c r="K104" s="14">
        <f>[1]!s_dq_close(A104,I104,3)</f>
        <v>9.5612008023447395</v>
      </c>
      <c r="L104" s="6">
        <f>J104/K104</f>
        <v>2.1963768394917583E-2</v>
      </c>
      <c r="M104" s="10">
        <f>[1]!s_performanceexpress_perfexnetprofittoshareholder(A104,"2017/12/31",1)</f>
        <v>0</v>
      </c>
      <c r="N104" s="23" t="str">
        <f>[1]!s_div_ifdiv(A104,"2017/06/30")</f>
        <v>否</v>
      </c>
      <c r="O104" s="3">
        <f>[1]!s_div_recorddate(A104,"2017/06/30")</f>
        <v>0</v>
      </c>
      <c r="P104" s="13">
        <f>[1]!s_div_cashbeforetax(A104,"2017/06/30")</f>
        <v>0</v>
      </c>
      <c r="Q104" s="14">
        <f>[1]!s_dq_close(A104,O104,3)</f>
        <v>0.3514798179033275</v>
      </c>
      <c r="R104" s="6">
        <f>P104/Q104</f>
        <v>0</v>
      </c>
    </row>
    <row r="105" spans="1:18" x14ac:dyDescent="0.15">
      <c r="A105" s="5" t="s">
        <v>57</v>
      </c>
      <c r="B105" s="5" t="s">
        <v>58</v>
      </c>
      <c r="C105" s="6">
        <v>1.647E-3</v>
      </c>
      <c r="D105" s="18">
        <f>C105*L105*[1]!s_dq_close("000300.SH",I105,1)</f>
        <v>0.14720467847054416</v>
      </c>
      <c r="E105" s="4" t="str">
        <f>[1]!s_div_ifdiv(A105,"2017/12/31")</f>
        <v>是</v>
      </c>
      <c r="F105" s="3" t="str">
        <f>[1]!s_div_progress(A105,"20171231")</f>
        <v>董事会预案</v>
      </c>
      <c r="G105" s="3">
        <f>[1]!s_div_exdate(A105,"2017/12/31")</f>
        <v>0</v>
      </c>
      <c r="H105" s="4">
        <f>[1]!s_div_ifdiv(A105,"2018/06/30")</f>
        <v>0</v>
      </c>
      <c r="I105" s="3" t="str">
        <f>[1]!s_div_recorddate(A105,"2016/12/31")</f>
        <v>2017-05-22</v>
      </c>
      <c r="J105" s="13">
        <f>[1]!s_div_cashbeforetax(A105,"2016/12/31")</f>
        <v>0.3</v>
      </c>
      <c r="K105" s="14">
        <f>[1]!s_dq_close(A105,I105,3)</f>
        <v>11.449996421188944</v>
      </c>
      <c r="L105" s="6">
        <f>J105/K105</f>
        <v>2.6200881551790792E-2</v>
      </c>
      <c r="M105" s="10">
        <f>[1]!s_performanceexpress_perfexnetprofittoshareholder(A105,"2017/12/31",1)</f>
        <v>1223834300</v>
      </c>
      <c r="N105" s="23" t="str">
        <f>[1]!s_div_ifdiv(A105,"2017/06/30")</f>
        <v>否</v>
      </c>
      <c r="O105" s="3">
        <f>[1]!s_div_recorddate(A105,"2017/06/30")</f>
        <v>0</v>
      </c>
      <c r="P105" s="13">
        <f>[1]!s_div_cashbeforetax(A105,"2017/06/30")</f>
        <v>0</v>
      </c>
      <c r="Q105" s="14">
        <f>[1]!s_dq_close(A105,O105,3)</f>
        <v>6.4106999577049608</v>
      </c>
      <c r="R105" s="6">
        <f>P105/Q105</f>
        <v>0</v>
      </c>
    </row>
    <row r="106" spans="1:18" x14ac:dyDescent="0.15">
      <c r="A106" s="5" t="s">
        <v>87</v>
      </c>
      <c r="B106" s="5" t="s">
        <v>88</v>
      </c>
      <c r="C106" s="6">
        <v>2.3480000000000003E-3</v>
      </c>
      <c r="D106" s="18">
        <f>C106*L106*[1]!s_dq_close("000300.SH",I106,1)</f>
        <v>0.23813099838069568</v>
      </c>
      <c r="E106" s="4" t="str">
        <f>[1]!s_div_ifdiv(A106,"2017/12/31")</f>
        <v>是</v>
      </c>
      <c r="F106" s="3" t="str">
        <f>[1]!s_div_progress(A106,"20171231")</f>
        <v>董事会预案</v>
      </c>
      <c r="G106" s="3">
        <f>[1]!s_div_exdate(A106,"2017/12/31")</f>
        <v>0</v>
      </c>
      <c r="H106" s="4">
        <f>[1]!s_div_ifdiv(A106,"2018/06/30")</f>
        <v>0</v>
      </c>
      <c r="I106" s="3" t="str">
        <f>[1]!s_div_recorddate(A106,"2016/12/31")</f>
        <v>2017-05-23</v>
      </c>
      <c r="J106" s="13">
        <f>[1]!s_div_cashbeforetax(A106,"2016/12/31")</f>
        <v>1.35</v>
      </c>
      <c r="K106" s="14">
        <f>[1]!s_dq_close(A106,I106,3)</f>
        <v>45.579996787515647</v>
      </c>
      <c r="L106" s="6">
        <f>J106/K106</f>
        <v>2.9618255707507309E-2</v>
      </c>
      <c r="M106" s="10">
        <f>[1]!s_performanceexpress_perfexnetprofittoshareholder(A106,"2017/12/31",1)</f>
        <v>0</v>
      </c>
      <c r="N106" s="23" t="str">
        <f>[1]!s_div_ifdiv(A106,"2017/06/30")</f>
        <v>否</v>
      </c>
      <c r="O106" s="3">
        <f>[1]!s_div_recorddate(A106,"2017/06/30")</f>
        <v>0</v>
      </c>
      <c r="P106" s="13">
        <f>[1]!s_div_cashbeforetax(A106,"2017/06/30")</f>
        <v>0</v>
      </c>
      <c r="Q106" s="14">
        <f>[1]!s_dq_close(A106,O106,3)</f>
        <v>3.0554163923533988</v>
      </c>
      <c r="R106" s="6">
        <f>P106/Q106</f>
        <v>0</v>
      </c>
    </row>
    <row r="107" spans="1:18" x14ac:dyDescent="0.15">
      <c r="A107" s="5" t="s">
        <v>71</v>
      </c>
      <c r="B107" s="5" t="s">
        <v>72</v>
      </c>
      <c r="C107" s="6">
        <v>1.2640000000000001E-3</v>
      </c>
      <c r="D107" s="18">
        <f>C107*L107*[1]!s_dq_close("000300.SH",I107,1)</f>
        <v>2.6167962457341057E-2</v>
      </c>
      <c r="E107" s="4" t="str">
        <f>[1]!s_div_ifdiv(A107,"2017/12/31")</f>
        <v>是</v>
      </c>
      <c r="F107" s="3" t="str">
        <f>[1]!s_div_progress(A107,"20171231")</f>
        <v>股东大会通过</v>
      </c>
      <c r="G107" s="3">
        <f>[1]!s_div_exdate(A107,"2017/12/31")</f>
        <v>0</v>
      </c>
      <c r="H107" s="4">
        <f>[1]!s_div_ifdiv(A107,"2018/06/30")</f>
        <v>0</v>
      </c>
      <c r="I107" s="3" t="str">
        <f>[1]!s_div_recorddate(A107,"2016/12/31")</f>
        <v>2017-05-23</v>
      </c>
      <c r="J107" s="13">
        <f>[1]!s_div_cashbeforetax(A107,"2016/12/31")</f>
        <v>0.2</v>
      </c>
      <c r="K107" s="14">
        <f>[1]!s_dq_close(A107,I107,3)</f>
        <v>33.080001723907934</v>
      </c>
      <c r="L107" s="6">
        <f>J107/K107</f>
        <v>6.0459488989522596E-3</v>
      </c>
      <c r="M107" s="10">
        <f>[1]!s_performanceexpress_perfexnetprofittoshareholder(A107,"2017/12/31",1)</f>
        <v>0</v>
      </c>
      <c r="N107" s="23" t="str">
        <f>[1]!s_div_ifdiv(A107,"2017/06/30")</f>
        <v>否</v>
      </c>
      <c r="O107" s="3">
        <f>[1]!s_div_recorddate(A107,"2017/06/30")</f>
        <v>0</v>
      </c>
      <c r="P107" s="13">
        <f>[1]!s_div_cashbeforetax(A107,"2017/06/30")</f>
        <v>0</v>
      </c>
      <c r="Q107" s="14">
        <f>[1]!s_dq_close(A107,O107,3)</f>
        <v>2.1412031098751876</v>
      </c>
      <c r="R107" s="6">
        <f>P107/Q107</f>
        <v>0</v>
      </c>
    </row>
    <row r="108" spans="1:18" x14ac:dyDescent="0.15">
      <c r="A108" s="5" t="s">
        <v>159</v>
      </c>
      <c r="B108" s="5" t="s">
        <v>160</v>
      </c>
      <c r="C108" s="6">
        <v>5.6800000000000004E-4</v>
      </c>
      <c r="D108" s="18">
        <f>C108*L108*[1]!s_dq_close("000300.SH",I108,1)</f>
        <v>8.6557285727086129E-3</v>
      </c>
      <c r="E108" s="4" t="str">
        <f>[1]!s_div_ifdiv(A108,"2017/12/31")</f>
        <v>是</v>
      </c>
      <c r="F108" s="3" t="str">
        <f>[1]!s_div_progress(A108,"20171231")</f>
        <v>董事会预案</v>
      </c>
      <c r="G108" s="3">
        <f>[1]!s_div_exdate(A108,"2017/12/31")</f>
        <v>0</v>
      </c>
      <c r="H108" s="4">
        <f>[1]!s_div_ifdiv(A108,"2018/06/30")</f>
        <v>0</v>
      </c>
      <c r="I108" s="3" t="str">
        <f>[1]!s_div_recorddate(A108,"2016/12/31")</f>
        <v>2017-05-23</v>
      </c>
      <c r="J108" s="13">
        <f>[1]!s_div_cashbeforetax(A108,"2016/12/31")</f>
        <v>0.1</v>
      </c>
      <c r="K108" s="14">
        <f>[1]!s_dq_close(A108,I108,3)</f>
        <v>22.469999788722294</v>
      </c>
      <c r="L108" s="6">
        <f>J108/K108</f>
        <v>4.4503783239993652E-3</v>
      </c>
      <c r="M108" s="10">
        <f>[1]!s_performanceexpress_perfexnetprofittoshareholder(A108,"2017/12/31",1)</f>
        <v>1654683663.79</v>
      </c>
      <c r="N108" s="23" t="str">
        <f>[1]!s_div_ifdiv(A108,"2017/06/30")</f>
        <v>否</v>
      </c>
      <c r="O108" s="3">
        <f>[1]!s_div_recorddate(A108,"2017/06/30")</f>
        <v>0</v>
      </c>
      <c r="P108" s="13">
        <f>[1]!s_div_cashbeforetax(A108,"2017/06/30")</f>
        <v>0</v>
      </c>
      <c r="Q108" s="14">
        <f>[1]!s_dq_close(A108,O108,3)</f>
        <v>3.2466340600611456</v>
      </c>
      <c r="R108" s="6">
        <f>P108/Q108</f>
        <v>0</v>
      </c>
    </row>
    <row r="109" spans="1:18" x14ac:dyDescent="0.15">
      <c r="A109" s="5" t="s">
        <v>205</v>
      </c>
      <c r="B109" s="5" t="s">
        <v>206</v>
      </c>
      <c r="C109" s="6">
        <v>1.2423999999999999E-2</v>
      </c>
      <c r="D109" s="18">
        <f>C109*L109*[1]!s_dq_close("000300.SH",I109,1)</f>
        <v>0.72411656941018498</v>
      </c>
      <c r="E109" s="4" t="str">
        <f>[1]!s_div_ifdiv(A109,"2017/12/31")</f>
        <v>是</v>
      </c>
      <c r="F109" s="3" t="str">
        <f>[1]!s_div_progress(A109,"20171231")</f>
        <v>董事会预案</v>
      </c>
      <c r="G109" s="3">
        <f>[1]!s_div_exdate(A109,"2017/12/31")</f>
        <v>0</v>
      </c>
      <c r="H109" s="4">
        <f>[1]!s_div_ifdiv(A109,"2018/06/30")</f>
        <v>0</v>
      </c>
      <c r="I109" s="3" t="str">
        <f>[1]!s_div_recorddate(A109,"2016/12/31")</f>
        <v>2017-05-24</v>
      </c>
      <c r="J109" s="13">
        <f>[1]!s_div_cashbeforetax(A109,"2016/12/31")</f>
        <v>0.2</v>
      </c>
      <c r="K109" s="14">
        <f>[1]!s_dq_close(A109,I109,3)</f>
        <v>11.750000307340471</v>
      </c>
      <c r="L109" s="6">
        <f>J109/K109</f>
        <v>1.7021276150525361E-2</v>
      </c>
      <c r="M109" s="10">
        <f>[1]!s_performanceexpress_perfexnetprofittoshareholder(A109,"2017/12/31",1)</f>
        <v>54240000000</v>
      </c>
      <c r="N109" s="23" t="str">
        <f>[1]!s_div_ifdiv(A109,"2017/06/30")</f>
        <v>否</v>
      </c>
      <c r="O109" s="3">
        <f>[1]!s_div_recorddate(A109,"2017/06/30")</f>
        <v>0</v>
      </c>
      <c r="P109" s="13">
        <f>[1]!s_div_cashbeforetax(A109,"2017/06/30")</f>
        <v>0</v>
      </c>
      <c r="Q109" s="14">
        <f>[1]!s_dq_close(A109,O109,3)</f>
        <v>2.274319482632067</v>
      </c>
      <c r="R109" s="6">
        <f>P109/Q109</f>
        <v>0</v>
      </c>
    </row>
    <row r="110" spans="1:18" x14ac:dyDescent="0.15">
      <c r="A110" s="5" t="s">
        <v>144</v>
      </c>
      <c r="B110" s="5" t="s">
        <v>145</v>
      </c>
      <c r="C110" s="6">
        <v>3.555E-3</v>
      </c>
      <c r="D110" s="18">
        <f>C110*L110*[1]!s_dq_close("000300.SH",I110,1)</f>
        <v>3.4146460437363087E-2</v>
      </c>
      <c r="E110" s="4" t="str">
        <f>[1]!s_div_ifdiv(A110,"2017/12/31")</f>
        <v>是</v>
      </c>
      <c r="F110" s="3" t="str">
        <f>[1]!s_div_progress(A110,"20171231")</f>
        <v>董事会预案</v>
      </c>
      <c r="G110" s="3">
        <f>[1]!s_div_exdate(A110,"2017/12/31")</f>
        <v>0</v>
      </c>
      <c r="H110" s="4">
        <f>[1]!s_div_ifdiv(A110,"2018/06/30")</f>
        <v>0</v>
      </c>
      <c r="I110" s="3" t="str">
        <f>[1]!s_div_recorddate(A110,"2016/12/31")</f>
        <v>2017-05-24</v>
      </c>
      <c r="J110" s="13">
        <f>[1]!s_div_cashbeforetax(A110,"2016/12/31")</f>
        <v>5.6999999999999995E-2</v>
      </c>
      <c r="K110" s="14">
        <f>[1]!s_dq_close(A110,I110,3)</f>
        <v>20.319999522477065</v>
      </c>
      <c r="L110" s="6">
        <f>J110/K110</f>
        <v>2.8051181761569025E-3</v>
      </c>
      <c r="M110" s="10">
        <f>[1]!s_performanceexpress_perfexnetprofittoshareholder(A110,"2017/12/31",1)</f>
        <v>2507511625.8800001</v>
      </c>
      <c r="N110" s="23" t="str">
        <f>[1]!s_div_ifdiv(A110,"2017/06/30")</f>
        <v>否</v>
      </c>
      <c r="O110" s="3">
        <f>[1]!s_div_recorddate(A110,"2017/06/30")</f>
        <v>0</v>
      </c>
      <c r="P110" s="13">
        <f>[1]!s_div_cashbeforetax(A110,"2017/06/30")</f>
        <v>0</v>
      </c>
      <c r="Q110" s="14">
        <f>[1]!s_dq_close(A110,O110,3)</f>
        <v>1.3716812070575701</v>
      </c>
      <c r="R110" s="6">
        <f>P110/Q110</f>
        <v>0</v>
      </c>
    </row>
    <row r="111" spans="1:18" x14ac:dyDescent="0.15">
      <c r="A111" s="5" t="s">
        <v>481</v>
      </c>
      <c r="B111" s="5" t="s">
        <v>482</v>
      </c>
      <c r="C111" s="6">
        <v>1.3079999999999999E-3</v>
      </c>
      <c r="D111" s="18">
        <f>C111*L111*[1]!s_dq_close("000300.SH",I111,1)</f>
        <v>0.13106886612066809</v>
      </c>
      <c r="E111" s="4" t="str">
        <f>[1]!s_div_ifdiv(A111,"2017/12/31")</f>
        <v>是</v>
      </c>
      <c r="F111" s="3" t="str">
        <f>[1]!s_div_progress(A111,"20171231")</f>
        <v>董事会预案</v>
      </c>
      <c r="G111" s="3">
        <f>[1]!s_div_exdate(A111,"2017/12/31")</f>
        <v>0</v>
      </c>
      <c r="H111" s="4">
        <f>[1]!s_div_ifdiv(A111,"2018/06/30")</f>
        <v>0</v>
      </c>
      <c r="I111" s="3" t="str">
        <f>[1]!s_div_recorddate(A111,"2016/12/31")</f>
        <v>2017-05-24</v>
      </c>
      <c r="J111" s="13">
        <f>[1]!s_div_cashbeforetax(A111,"2016/12/31")</f>
        <v>0.35</v>
      </c>
      <c r="K111" s="14">
        <f>[1]!s_dq_close(A111,I111,3)</f>
        <v>11.959999755981787</v>
      </c>
      <c r="L111" s="6">
        <f>J111/K111</f>
        <v>2.9264214643896433E-2</v>
      </c>
      <c r="M111" s="10">
        <f>[1]!s_performanceexpress_perfexnetprofittoshareholder(A111,"2017/12/31",1)</f>
        <v>0</v>
      </c>
      <c r="N111" s="23" t="str">
        <f>[1]!s_div_ifdiv(A111,"2017/06/30")</f>
        <v>否</v>
      </c>
      <c r="O111" s="3">
        <f>[1]!s_div_recorddate(A111,"2017/06/30")</f>
        <v>0</v>
      </c>
      <c r="P111" s="13">
        <f>[1]!s_div_cashbeforetax(A111,"2017/06/30")</f>
        <v>0</v>
      </c>
      <c r="Q111" s="14">
        <f>[1]!s_dq_close(A111,O111,3)</f>
        <v>3.442399791306328</v>
      </c>
      <c r="R111" s="6">
        <f>P111/Q111</f>
        <v>0</v>
      </c>
    </row>
    <row r="112" spans="1:18" x14ac:dyDescent="0.15">
      <c r="A112" s="5" t="s">
        <v>361</v>
      </c>
      <c r="B112" s="5" t="s">
        <v>362</v>
      </c>
      <c r="C112" s="6">
        <v>5.4010000000000004E-3</v>
      </c>
      <c r="D112" s="18">
        <f>C112*L112*[1]!s_dq_close("000300.SH",I112,1)</f>
        <v>0.20319523523626565</v>
      </c>
      <c r="E112" s="4" t="str">
        <f>[1]!s_div_ifdiv(A112,"2017/12/31")</f>
        <v>是</v>
      </c>
      <c r="F112" s="3" t="str">
        <f>[1]!s_div_progress(A112,"20171231")</f>
        <v>董事会预案</v>
      </c>
      <c r="G112" s="3">
        <f>[1]!s_div_exdate(A112,"2017/12/31")</f>
        <v>0</v>
      </c>
      <c r="H112" s="4">
        <f>[1]!s_div_ifdiv(A112,"2018/06/30")</f>
        <v>0</v>
      </c>
      <c r="I112" s="3" t="str">
        <f>[1]!s_div_recorddate(A112,"2016/12/31")</f>
        <v>2017-05-25</v>
      </c>
      <c r="J112" s="13">
        <f>[1]!s_div_cashbeforetax(A112,"2016/12/31")</f>
        <v>0.2</v>
      </c>
      <c r="K112" s="14">
        <f>[1]!s_dq_close(A112,I112,3)</f>
        <v>18.530000840039374</v>
      </c>
      <c r="L112" s="6">
        <f>J112/K112</f>
        <v>1.0793307659643637E-2</v>
      </c>
      <c r="M112" s="10">
        <f>[1]!s_performanceexpress_perfexnetprofittoshareholder(A112,"2017/12/31",1)</f>
        <v>0</v>
      </c>
      <c r="N112" s="23" t="str">
        <f>[1]!s_div_ifdiv(A112,"2017/06/30")</f>
        <v>否</v>
      </c>
      <c r="O112" s="3">
        <f>[1]!s_div_recorddate(A112,"2017/06/30")</f>
        <v>0</v>
      </c>
      <c r="P112" s="13">
        <f>[1]!s_div_cashbeforetax(A112,"2017/06/30")</f>
        <v>0</v>
      </c>
      <c r="Q112" s="14">
        <f>[1]!s_dq_close(A112,O112,3)</f>
        <v>0.44501219221789667</v>
      </c>
      <c r="R112" s="6">
        <f>P112/Q112</f>
        <v>0</v>
      </c>
    </row>
    <row r="113" spans="1:18" x14ac:dyDescent="0.15">
      <c r="A113" s="5" t="s">
        <v>197</v>
      </c>
      <c r="B113" s="5" t="s">
        <v>198</v>
      </c>
      <c r="C113" s="6">
        <v>2.6989999999999996E-3</v>
      </c>
      <c r="D113" s="18">
        <f>C113*L113*[1]!s_dq_close("000300.SH",I113,1)</f>
        <v>0.11432357519718123</v>
      </c>
      <c r="E113" s="4" t="str">
        <f>[1]!s_div_ifdiv(A113,"2017/12/31")</f>
        <v>是</v>
      </c>
      <c r="F113" s="3" t="str">
        <f>[1]!s_div_progress(A113,"20171231")</f>
        <v>董事会预案</v>
      </c>
      <c r="G113" s="3">
        <f>[1]!s_div_exdate(A113,"2017/12/31")</f>
        <v>0</v>
      </c>
      <c r="H113" s="4">
        <f>[1]!s_div_ifdiv(A113,"2018/06/30")</f>
        <v>0</v>
      </c>
      <c r="I113" s="3" t="str">
        <f>[1]!s_div_recorddate(A113,"2016/12/31")</f>
        <v>2017-05-25</v>
      </c>
      <c r="J113" s="13">
        <f>[1]!s_div_cashbeforetax(A113,"2016/12/31")</f>
        <v>0.27500000000000002</v>
      </c>
      <c r="K113" s="14">
        <f>[1]!s_dq_close(A113,I113,3)</f>
        <v>22.630000669680673</v>
      </c>
      <c r="L113" s="6">
        <f>J113/K113</f>
        <v>1.2152010245781424E-2</v>
      </c>
      <c r="M113" s="10">
        <f>[1]!s_performanceexpress_perfexnetprofittoshareholder(A113,"2017/12/31",1)</f>
        <v>1064540080.2</v>
      </c>
      <c r="N113" s="23" t="str">
        <f>[1]!s_div_ifdiv(A113,"2017/06/30")</f>
        <v>否</v>
      </c>
      <c r="O113" s="3">
        <f>[1]!s_div_recorddate(A113,"2017/06/30")</f>
        <v>0</v>
      </c>
      <c r="P113" s="13">
        <f>[1]!s_div_cashbeforetax(A113,"2017/06/30")</f>
        <v>0</v>
      </c>
      <c r="Q113" s="14">
        <f>[1]!s_dq_close(A113,O113,3)</f>
        <v>5.8171789470861848</v>
      </c>
      <c r="R113" s="6">
        <f>P113/Q113</f>
        <v>0</v>
      </c>
    </row>
    <row r="114" spans="1:18" x14ac:dyDescent="0.15">
      <c r="A114" s="27" t="s">
        <v>281</v>
      </c>
      <c r="B114" s="27" t="s">
        <v>282</v>
      </c>
      <c r="C114" s="28">
        <v>2.039E-3</v>
      </c>
      <c r="D114" s="29">
        <f>C114*L114*[1]!s_dq_close("000300.SH",I114,1)</f>
        <v>0.16552627291442307</v>
      </c>
      <c r="E114" s="24" t="str">
        <f>[1]!s_div_ifdiv(A114,"2017/12/31")</f>
        <v>是</v>
      </c>
      <c r="F114" s="24" t="str">
        <f>[1]!s_div_progress(A114,"20171231")</f>
        <v>董事会预案</v>
      </c>
      <c r="G114" s="24">
        <f>[1]!s_div_exdate(A114,"2017/12/31")</f>
        <v>0</v>
      </c>
      <c r="H114" s="24">
        <f>[1]!s_div_ifdiv(A114,"2018/06/30")</f>
        <v>0</v>
      </c>
      <c r="I114" s="34">
        <v>43181</v>
      </c>
      <c r="J114" s="30">
        <v>0.42</v>
      </c>
      <c r="K114" s="30">
        <f>[1]!s_dq_close(A114,I114,3)</f>
        <v>20.8</v>
      </c>
      <c r="L114" s="28">
        <f>J114/K114</f>
        <v>2.019230769230769E-2</v>
      </c>
      <c r="M114" s="31">
        <f>[1]!s_performanceexpress_perfexnetprofittoshareholder(A114,"2017/12/31",1)</f>
        <v>0</v>
      </c>
      <c r="N114" s="32" t="str">
        <f>[1]!s_div_ifdiv(A114,"2017/06/30")</f>
        <v>否</v>
      </c>
      <c r="O114" s="24">
        <f>[1]!s_div_recorddate(A114,"2017/06/30")</f>
        <v>0</v>
      </c>
      <c r="P114" s="30">
        <f>[1]!s_div_cashbeforetax(A114,"2017/06/30")</f>
        <v>0</v>
      </c>
      <c r="Q114" s="30">
        <f>[1]!s_dq_close(A114,O114,3)</f>
        <v>1.5871105483791121</v>
      </c>
      <c r="R114" s="28">
        <f>P114/Q114</f>
        <v>0</v>
      </c>
    </row>
    <row r="115" spans="1:18" s="33" customFormat="1" x14ac:dyDescent="0.15">
      <c r="A115" s="5" t="s">
        <v>175</v>
      </c>
      <c r="B115" s="5" t="s">
        <v>176</v>
      </c>
      <c r="C115" s="6">
        <v>1.5409999999999998E-3</v>
      </c>
      <c r="D115" s="18">
        <f>C115*L115*[1]!s_dq_close("000300.SH",I115,1)</f>
        <v>2.2616411238720054E-2</v>
      </c>
      <c r="E115" s="4" t="str">
        <f>[1]!s_div_ifdiv(A115,"2017/12/31")</f>
        <v>是</v>
      </c>
      <c r="F115" s="3" t="str">
        <f>[1]!s_div_progress(A115,"20171231")</f>
        <v>董事会预案</v>
      </c>
      <c r="G115" s="3">
        <f>[1]!s_div_exdate(A115,"2017/12/31")</f>
        <v>0</v>
      </c>
      <c r="H115" s="4">
        <f>[1]!s_div_ifdiv(A115,"2018/06/30")</f>
        <v>0</v>
      </c>
      <c r="I115" s="3" t="str">
        <f>[1]!s_div_recorddate(A115,"2016/12/31")</f>
        <v>2017-05-25</v>
      </c>
      <c r="J115" s="13">
        <f>[1]!s_div_cashbeforetax(A115,"2016/12/31")</f>
        <v>0.04</v>
      </c>
      <c r="K115" s="14">
        <f>[1]!s_dq_close(A115,I115,3)</f>
        <v>9.5000025873317764</v>
      </c>
      <c r="L115" s="6">
        <f>J115/K115</f>
        <v>4.2105251690499404E-3</v>
      </c>
      <c r="M115" s="10">
        <f>[1]!s_performanceexpress_perfexnetprofittoshareholder(A115,"2017/12/31",1)</f>
        <v>422851100</v>
      </c>
      <c r="N115" s="23" t="str">
        <f>[1]!s_div_ifdiv(A115,"2017/06/30")</f>
        <v>否</v>
      </c>
      <c r="O115" s="3">
        <f>[1]!s_div_recorddate(A115,"2017/06/30")</f>
        <v>0</v>
      </c>
      <c r="P115" s="13">
        <f>[1]!s_div_cashbeforetax(A115,"2017/06/30")</f>
        <v>0</v>
      </c>
      <c r="Q115" s="14">
        <f>[1]!s_dq_close(A115,O115,3)</f>
        <v>9.5283468318246793</v>
      </c>
      <c r="R115" s="6">
        <f>P115/Q115</f>
        <v>0</v>
      </c>
    </row>
    <row r="116" spans="1:18" x14ac:dyDescent="0.15">
      <c r="A116" s="5" t="s">
        <v>554</v>
      </c>
      <c r="B116" s="5" t="s">
        <v>555</v>
      </c>
      <c r="C116" s="6">
        <v>6.3400000000000001E-4</v>
      </c>
      <c r="D116" s="18">
        <f>C116*L116*[1]!s_dq_close("000300.SH",I116,1)</f>
        <v>8.9943323757672479E-3</v>
      </c>
      <c r="E116" s="4" t="str">
        <f>[1]!s_div_ifdiv(A116,"2017/12/31")</f>
        <v>是</v>
      </c>
      <c r="F116" s="3" t="str">
        <f>[1]!s_div_progress(A116,"20171231")</f>
        <v>董事会预案</v>
      </c>
      <c r="G116" s="3">
        <f>[1]!s_div_exdate(A116,"2017/12/31")</f>
        <v>0</v>
      </c>
      <c r="H116" s="4">
        <f>[1]!s_div_ifdiv(A116,"2018/06/30")</f>
        <v>0</v>
      </c>
      <c r="I116" s="3" t="str">
        <f>[1]!s_div_recorddate(A116,"2016/12/31")</f>
        <v>2017-05-25</v>
      </c>
      <c r="J116" s="13">
        <f>[1]!s_div_cashbeforetax(A116,"2016/12/31")</f>
        <v>0.1</v>
      </c>
      <c r="K116" s="14">
        <f>[1]!s_dq_close(A116,I116,3)</f>
        <v>24.569997450327577</v>
      </c>
      <c r="L116" s="6">
        <f>J116/K116</f>
        <v>4.0700044923556462E-3</v>
      </c>
      <c r="M116" s="10">
        <f>[1]!s_performanceexpress_perfexnetprofittoshareholder(A116,"2017/12/31",1)</f>
        <v>1488000000</v>
      </c>
      <c r="N116" s="23" t="str">
        <f>[1]!s_div_ifdiv(A116,"2017/06/30")</f>
        <v>否</v>
      </c>
      <c r="O116" s="3">
        <f>[1]!s_div_recorddate(A116,"2017/06/30")</f>
        <v>0</v>
      </c>
      <c r="P116" s="13">
        <f>[1]!s_div_cashbeforetax(A116,"2017/06/30")</f>
        <v>0</v>
      </c>
      <c r="Q116" s="14">
        <f>[1]!s_dq_close(A116,O116,3)</f>
        <v>19.344253814346896</v>
      </c>
      <c r="R116" s="6">
        <f>P116/Q116</f>
        <v>0</v>
      </c>
    </row>
    <row r="117" spans="1:18" x14ac:dyDescent="0.15">
      <c r="A117" s="5" t="s">
        <v>59</v>
      </c>
      <c r="B117" s="5" t="s">
        <v>60</v>
      </c>
      <c r="C117" s="6">
        <v>6.2199999999999994E-4</v>
      </c>
      <c r="D117" s="18">
        <f>C117*L117*[1]!s_dq_close("000300.SH",I117,1)</f>
        <v>2.2882099333362232E-3</v>
      </c>
      <c r="E117" s="4" t="str">
        <f>[1]!s_div_ifdiv(A117,"2017/12/31")</f>
        <v>是</v>
      </c>
      <c r="F117" s="3" t="str">
        <f>[1]!s_div_progress(A117,"20171231")</f>
        <v>董事会预案</v>
      </c>
      <c r="G117" s="3">
        <f>[1]!s_div_exdate(A117,"2017/12/31")</f>
        <v>0</v>
      </c>
      <c r="H117" s="4">
        <f>[1]!s_div_ifdiv(A117,"2018/06/30")</f>
        <v>0</v>
      </c>
      <c r="I117" s="3" t="str">
        <f>[1]!s_div_recorddate(A117,"2016/12/31")</f>
        <v>2017-05-25</v>
      </c>
      <c r="J117" s="13">
        <f>[1]!s_div_cashbeforetax(A117,"2016/12/31")</f>
        <v>0.02</v>
      </c>
      <c r="K117" s="14">
        <f>[1]!s_dq_close(A117,I117,3)</f>
        <v>18.950003726615485</v>
      </c>
      <c r="L117" s="6">
        <f>J117/K117</f>
        <v>1.0554087634246628E-3</v>
      </c>
      <c r="M117" s="10">
        <f>[1]!s_performanceexpress_perfexnetprofittoshareholder(A117,"2017/12/31",1)</f>
        <v>0</v>
      </c>
      <c r="N117" s="23" t="str">
        <f>[1]!s_div_ifdiv(A117,"2017/06/30")</f>
        <v>否</v>
      </c>
      <c r="O117" s="3">
        <f>[1]!s_div_recorddate(A117,"2017/06/30")</f>
        <v>0</v>
      </c>
      <c r="P117" s="13">
        <f>[1]!s_div_cashbeforetax(A117,"2017/06/30")</f>
        <v>0</v>
      </c>
      <c r="Q117" s="14">
        <f>[1]!s_dq_close(A117,O117,3)</f>
        <v>6.1419106385625684</v>
      </c>
      <c r="R117" s="6">
        <f>P117/Q117</f>
        <v>0</v>
      </c>
    </row>
    <row r="118" spans="1:18" x14ac:dyDescent="0.15">
      <c r="A118" s="5" t="s">
        <v>283</v>
      </c>
      <c r="B118" s="5" t="s">
        <v>284</v>
      </c>
      <c r="C118" s="6">
        <v>1.0641000000000001E-2</v>
      </c>
      <c r="D118" s="18">
        <f>C118*L118*[1]!s_dq_close("000300.SH",I118,1)</f>
        <v>0.10211940443681713</v>
      </c>
      <c r="E118" s="4" t="str">
        <f>[1]!s_div_ifdiv(A118,"2017/12/31")</f>
        <v>是</v>
      </c>
      <c r="F118" s="3" t="str">
        <f>[1]!s_div_progress(A118,"20171231")</f>
        <v>董事会预案</v>
      </c>
      <c r="G118" s="3">
        <f>[1]!s_div_exdate(A118,"2017/12/31")</f>
        <v>0</v>
      </c>
      <c r="H118" s="4">
        <f>[1]!s_div_ifdiv(A118,"2018/06/30")</f>
        <v>0</v>
      </c>
      <c r="I118" s="3" t="str">
        <f>[1]!s_div_recorddate(A118,"2016/12/31")</f>
        <v>2017-05-26</v>
      </c>
      <c r="J118" s="13">
        <f>[1]!s_div_cashbeforetax(A118,"2016/12/31")</f>
        <v>0.13500000000000001</v>
      </c>
      <c r="K118" s="14">
        <f>[1]!s_dq_close(A118,I118,3)</f>
        <v>48.959999346166711</v>
      </c>
      <c r="L118" s="6">
        <f>J118/K118</f>
        <v>2.7573529779993705E-3</v>
      </c>
      <c r="M118" s="10">
        <f>[1]!s_performanceexpress_perfexnetprofittoshareholder(A118,"2017/12/31",1)</f>
        <v>0</v>
      </c>
      <c r="N118" s="23" t="str">
        <f>[1]!s_div_ifdiv(A118,"2017/06/30")</f>
        <v>否</v>
      </c>
      <c r="O118" s="3">
        <f>[1]!s_div_recorddate(A118,"2017/06/30")</f>
        <v>0</v>
      </c>
      <c r="P118" s="13">
        <f>[1]!s_div_cashbeforetax(A118,"2017/06/30")</f>
        <v>0</v>
      </c>
      <c r="Q118" s="14">
        <f>[1]!s_dq_close(A118,O118,3)</f>
        <v>0.9784539149442375</v>
      </c>
      <c r="R118" s="6">
        <f>P118/Q118</f>
        <v>0</v>
      </c>
    </row>
    <row r="119" spans="1:18" x14ac:dyDescent="0.15">
      <c r="A119" s="5" t="s">
        <v>211</v>
      </c>
      <c r="B119" s="5" t="s">
        <v>212</v>
      </c>
      <c r="C119" s="6">
        <v>2.7389999999999997E-3</v>
      </c>
      <c r="D119" s="18">
        <f>C119*L119*[1]!s_dq_close("000300.SH",I119,1)</f>
        <v>0</v>
      </c>
      <c r="E119" s="4" t="str">
        <f>[1]!s_div_ifdiv(A119,"2017/12/31")</f>
        <v>是</v>
      </c>
      <c r="F119" s="3" t="str">
        <f>[1]!s_div_progress(A119,"20171231")</f>
        <v>董事会预案</v>
      </c>
      <c r="G119" s="3">
        <f>[1]!s_div_exdate(A119,"2017/12/31")</f>
        <v>0</v>
      </c>
      <c r="H119" s="4">
        <f>[1]!s_div_ifdiv(A119,"2018/06/30")</f>
        <v>0</v>
      </c>
      <c r="I119" s="3" t="str">
        <f>[1]!s_div_recorddate(A119,"2016/12/31")</f>
        <v>2017-05-26</v>
      </c>
      <c r="J119" s="13">
        <f>[1]!s_div_cashbeforetax(A119,"2016/12/31")</f>
        <v>0</v>
      </c>
      <c r="K119" s="14">
        <f>[1]!s_dq_close(A119,I119,3)</f>
        <v>2.1400002209884441</v>
      </c>
      <c r="L119" s="6">
        <f>J119/K119</f>
        <v>0</v>
      </c>
      <c r="M119" s="10">
        <f>[1]!s_performanceexpress_perfexnetprofittoshareholder(A119,"2017/12/31",1)</f>
        <v>0</v>
      </c>
      <c r="N119" s="23" t="str">
        <f>[1]!s_div_ifdiv(A119,"2017/06/30")</f>
        <v>否</v>
      </c>
      <c r="O119" s="3">
        <f>[1]!s_div_recorddate(A119,"2017/06/30")</f>
        <v>0</v>
      </c>
      <c r="P119" s="13">
        <f>[1]!s_div_cashbeforetax(A119,"2017/06/30")</f>
        <v>0</v>
      </c>
      <c r="Q119" s="14">
        <f>[1]!s_dq_close(A119,O119,3)</f>
        <v>0.77285575999737233</v>
      </c>
      <c r="R119" s="6">
        <f>P119/Q119</f>
        <v>0</v>
      </c>
    </row>
    <row r="120" spans="1:18" s="33" customFormat="1" x14ac:dyDescent="0.15">
      <c r="A120" s="5" t="s">
        <v>9</v>
      </c>
      <c r="B120" s="5" t="s">
        <v>10</v>
      </c>
      <c r="C120" s="6">
        <v>2.5530000000000001E-3</v>
      </c>
      <c r="D120" s="18">
        <f>C120*L120*[1]!s_dq_close("000300.SH",I120,1)</f>
        <v>0.20798450165491042</v>
      </c>
      <c r="E120" s="4" t="str">
        <f>[1]!s_div_ifdiv(A120,"2017/12/31")</f>
        <v>是</v>
      </c>
      <c r="F120" s="3" t="str">
        <f>[1]!s_div_progress(A120,"20171231")</f>
        <v>董事会预案</v>
      </c>
      <c r="G120" s="3">
        <f>[1]!s_div_exdate(A120,"2017/12/31")</f>
        <v>0</v>
      </c>
      <c r="H120" s="4">
        <f>[1]!s_div_ifdiv(A120,"2018/06/30")</f>
        <v>0</v>
      </c>
      <c r="I120" s="3" t="str">
        <f>[1]!s_div_recorddate(A120,"2016/12/31")</f>
        <v>2017-05-31</v>
      </c>
      <c r="J120" s="13">
        <f>[1]!s_div_cashbeforetax(A120,"2016/12/31")</f>
        <v>0.08</v>
      </c>
      <c r="K120" s="14">
        <f>[1]!s_dq_close(A120,I120,3)</f>
        <v>3.4299994692088025</v>
      </c>
      <c r="L120" s="6">
        <f>J120/K120</f>
        <v>2.3323618769671001E-2</v>
      </c>
      <c r="M120" s="10">
        <f>[1]!s_performanceexpress_perfexnetprofittoshareholder(A120,"2017/12/31",1)</f>
        <v>2664667000</v>
      </c>
      <c r="N120" s="23" t="str">
        <f>[1]!s_div_ifdiv(A120,"2017/06/30")</f>
        <v>否</v>
      </c>
      <c r="O120" s="3">
        <f>[1]!s_div_recorddate(A120,"2017/06/30")</f>
        <v>0</v>
      </c>
      <c r="P120" s="13">
        <f>[1]!s_div_cashbeforetax(A120,"2017/06/30")</f>
        <v>0</v>
      </c>
      <c r="Q120" s="14">
        <f>[1]!s_dq_close(A120,O120,3)</f>
        <v>2.5991646373891371</v>
      </c>
      <c r="R120" s="6">
        <f>P120/Q120</f>
        <v>0</v>
      </c>
    </row>
    <row r="121" spans="1:18" x14ac:dyDescent="0.15">
      <c r="A121" s="5" t="s">
        <v>193</v>
      </c>
      <c r="B121" s="5" t="s">
        <v>194</v>
      </c>
      <c r="C121" s="6">
        <v>2.6490000000000003E-3</v>
      </c>
      <c r="D121" s="18">
        <f>C121*L121*[1]!s_dq_close("000300.SH",I121,1)</f>
        <v>2.8874149744873446E-2</v>
      </c>
      <c r="E121" s="4" t="str">
        <f>[1]!s_div_ifdiv(A121,"2017/12/31")</f>
        <v>是</v>
      </c>
      <c r="F121" s="3" t="str">
        <f>[1]!s_div_progress(A121,"20171231")</f>
        <v>董事会预案</v>
      </c>
      <c r="G121" s="3">
        <f>[1]!s_div_exdate(A121,"2017/12/31")</f>
        <v>0</v>
      </c>
      <c r="H121" s="4">
        <f>[1]!s_div_ifdiv(A121,"2018/06/30")</f>
        <v>0</v>
      </c>
      <c r="I121" s="3" t="str">
        <f>[1]!s_div_recorddate(A121,"2016/12/31")</f>
        <v>2017-06-01</v>
      </c>
      <c r="J121" s="13">
        <f>[1]!s_div_cashbeforetax(A121,"2016/12/31")</f>
        <v>5.6000000000000008E-2</v>
      </c>
      <c r="K121" s="14">
        <f>[1]!s_dq_close(A121,I121,3)</f>
        <v>17.970000160192573</v>
      </c>
      <c r="L121" s="6">
        <f>J121/K121</f>
        <v>3.116304924918815E-3</v>
      </c>
      <c r="M121" s="10">
        <f>[1]!s_performanceexpress_perfexnetprofittoshareholder(A121,"2017/12/31",1)</f>
        <v>2563110730.6599998</v>
      </c>
      <c r="N121" s="23" t="str">
        <f>[1]!s_div_ifdiv(A121,"2017/06/30")</f>
        <v>否</v>
      </c>
      <c r="O121" s="3">
        <f>[1]!s_div_recorddate(A121,"2017/06/30")</f>
        <v>0</v>
      </c>
      <c r="P121" s="13">
        <f>[1]!s_div_cashbeforetax(A121,"2017/06/30")</f>
        <v>0</v>
      </c>
      <c r="Q121" s="14">
        <f>[1]!s_dq_close(A121,O121,3)</f>
        <v>8.4434833384709922</v>
      </c>
      <c r="R121" s="6">
        <f>P121/Q121</f>
        <v>0</v>
      </c>
    </row>
    <row r="122" spans="1:18" x14ac:dyDescent="0.15">
      <c r="A122" s="5" t="s">
        <v>104</v>
      </c>
      <c r="B122" s="5" t="s">
        <v>105</v>
      </c>
      <c r="C122" s="6">
        <v>1.209E-3</v>
      </c>
      <c r="D122" s="18">
        <f>C122*L122*[1]!s_dq_close("000300.SH",I122,1)</f>
        <v>2.7361248920015024E-2</v>
      </c>
      <c r="E122" s="4" t="str">
        <f>[1]!s_div_ifdiv(A122,"2017/12/31")</f>
        <v>是</v>
      </c>
      <c r="F122" s="3" t="str">
        <f>[1]!s_div_progress(A122,"20171231")</f>
        <v>董事会预案</v>
      </c>
      <c r="G122" s="3">
        <f>[1]!s_div_exdate(A122,"2017/12/31")</f>
        <v>0</v>
      </c>
      <c r="H122" s="4">
        <f>[1]!s_div_ifdiv(A122,"2018/06/30")</f>
        <v>0</v>
      </c>
      <c r="I122" s="3" t="str">
        <f>[1]!s_div_recorddate(A122,"2016/12/31")</f>
        <v>2017-06-01</v>
      </c>
      <c r="J122" s="13">
        <f>[1]!s_div_cashbeforetax(A122,"2016/12/31")</f>
        <v>0.15</v>
      </c>
      <c r="K122" s="14">
        <f>[1]!s_dq_close(A122,I122,3)</f>
        <v>23.182963044716587</v>
      </c>
      <c r="L122" s="6">
        <f>J122/K122</f>
        <v>6.4702686930342623E-3</v>
      </c>
      <c r="M122" s="10">
        <f>[1]!s_performanceexpress_perfexnetprofittoshareholder(A122,"2017/12/31",1)</f>
        <v>920327966.53999996</v>
      </c>
      <c r="N122" s="23" t="str">
        <f>[1]!s_div_ifdiv(A122,"2017/06/30")</f>
        <v>否</v>
      </c>
      <c r="O122" s="3">
        <f>[1]!s_div_recorddate(A122,"2017/06/30")</f>
        <v>0</v>
      </c>
      <c r="P122" s="13">
        <f>[1]!s_div_cashbeforetax(A122,"2017/06/30")</f>
        <v>0</v>
      </c>
      <c r="Q122" s="14">
        <f>[1]!s_dq_close(A122,O122,3)</f>
        <v>3.3245362260702653</v>
      </c>
      <c r="R122" s="6">
        <f>P122/Q122</f>
        <v>0</v>
      </c>
    </row>
    <row r="123" spans="1:18" x14ac:dyDescent="0.15">
      <c r="A123" s="5" t="s">
        <v>2</v>
      </c>
      <c r="B123" s="5" t="s">
        <v>3</v>
      </c>
      <c r="C123" s="6">
        <v>1.0789999999999999E-3</v>
      </c>
      <c r="D123" s="18">
        <f>C123*L123*[1]!s_dq_close("000300.SH",I123,1)</f>
        <v>5.3915137278321389E-3</v>
      </c>
      <c r="E123" s="4" t="str">
        <f>[1]!s_div_ifdiv(A123,"2017/12/31")</f>
        <v>是</v>
      </c>
      <c r="F123" s="3" t="str">
        <f>[1]!s_div_progress(A123,"20171231")</f>
        <v>董事会预案</v>
      </c>
      <c r="G123" s="3">
        <f>[1]!s_div_exdate(A123,"2017/12/31")</f>
        <v>0</v>
      </c>
      <c r="H123" s="4">
        <f>[1]!s_div_ifdiv(A123,"2018/06/30")</f>
        <v>0</v>
      </c>
      <c r="I123" s="3" t="str">
        <f>[1]!s_div_recorddate(A123,"2016/12/31")</f>
        <v>2017-06-01</v>
      </c>
      <c r="J123" s="13">
        <f>[1]!s_div_cashbeforetax(A123,"2016/12/31")</f>
        <v>0.01</v>
      </c>
      <c r="K123" s="14">
        <f>[1]!s_dq_close(A123,I123,3)</f>
        <v>6.9999998299503581</v>
      </c>
      <c r="L123" s="6">
        <f>J123/K123</f>
        <v>1.428571463275438E-3</v>
      </c>
      <c r="M123" s="10">
        <f>[1]!s_performanceexpress_perfexnetprofittoshareholder(A123,"2017/12/31",1)</f>
        <v>0</v>
      </c>
      <c r="N123" s="23" t="str">
        <f>[1]!s_div_ifdiv(A123,"2017/06/30")</f>
        <v>否</v>
      </c>
      <c r="O123" s="3">
        <f>[1]!s_div_recorddate(A123,"2017/06/30")</f>
        <v>0</v>
      </c>
      <c r="P123" s="13">
        <f>[1]!s_div_cashbeforetax(A123,"2017/06/30")</f>
        <v>0</v>
      </c>
      <c r="Q123" s="14">
        <f>[1]!s_dq_close(A123,O123,3)</f>
        <v>0.93640669416966427</v>
      </c>
      <c r="R123" s="6">
        <f>P123/Q123</f>
        <v>0</v>
      </c>
    </row>
    <row r="124" spans="1:18" x14ac:dyDescent="0.15">
      <c r="A124" s="5" t="s">
        <v>305</v>
      </c>
      <c r="B124" s="5" t="s">
        <v>306</v>
      </c>
      <c r="C124" s="6">
        <v>2.3540000000000002E-3</v>
      </c>
      <c r="D124" s="18">
        <f>C124*L124*[1]!s_dq_close("000300.SH",I124,1)</f>
        <v>0.5115820894181623</v>
      </c>
      <c r="E124" s="4" t="str">
        <f>[1]!s_div_ifdiv(A124,"2017/12/31")</f>
        <v>是</v>
      </c>
      <c r="F124" s="3" t="str">
        <f>[1]!s_div_progress(A124,"20171231")</f>
        <v>董事会预案</v>
      </c>
      <c r="G124" s="3">
        <f>[1]!s_div_exdate(A124,"2017/12/31")</f>
        <v>0</v>
      </c>
      <c r="H124" s="4">
        <f>[1]!s_div_ifdiv(A124,"2018/06/30")</f>
        <v>0</v>
      </c>
      <c r="I124" s="3" t="str">
        <f>[1]!s_div_recorddate(A124,"2016/12/31")</f>
        <v>2017-06-02</v>
      </c>
      <c r="J124" s="13">
        <f>[1]!s_div_cashbeforetax(A124,"2016/12/31")</f>
        <v>0.7</v>
      </c>
      <c r="K124" s="14">
        <f>[1]!s_dq_close(A124,I124,3)</f>
        <v>11.230000057769884</v>
      </c>
      <c r="L124" s="6">
        <f>J124/K124</f>
        <v>6.2333036188693472E-2</v>
      </c>
      <c r="M124" s="10">
        <f>[1]!s_performanceexpress_perfexnetprofittoshareholder(A124,"2017/12/31",1)</f>
        <v>0</v>
      </c>
      <c r="N124" s="23" t="str">
        <f>[1]!s_div_ifdiv(A124,"2017/06/30")</f>
        <v>否</v>
      </c>
      <c r="O124" s="3">
        <f>[1]!s_div_recorddate(A124,"2017/06/30")</f>
        <v>0</v>
      </c>
      <c r="P124" s="13">
        <f>[1]!s_div_cashbeforetax(A124,"2017/06/30")</f>
        <v>0</v>
      </c>
      <c r="Q124" s="14">
        <f>[1]!s_dq_close(A124,O124,3)</f>
        <v>1.8951339933706943</v>
      </c>
      <c r="R124" s="6">
        <f>P124/Q124</f>
        <v>0</v>
      </c>
    </row>
    <row r="125" spans="1:18" x14ac:dyDescent="0.15">
      <c r="A125" s="27" t="s">
        <v>269</v>
      </c>
      <c r="B125" s="27" t="s">
        <v>270</v>
      </c>
      <c r="C125" s="28">
        <v>1.913E-3</v>
      </c>
      <c r="D125" s="29">
        <f>C125*L125*[1]!s_dq_close("000300.SH",I125,1)</f>
        <v>0.31118648393144727</v>
      </c>
      <c r="E125" s="24" t="str">
        <f>[1]!s_div_ifdiv(A125,"2017/12/31")</f>
        <v>是</v>
      </c>
      <c r="F125" s="24" t="str">
        <f>[1]!s_div_progress(A125,"20171231")</f>
        <v>董事会预案</v>
      </c>
      <c r="G125" s="24">
        <f>[1]!s_div_exdate(A125,"2017/12/31")</f>
        <v>0</v>
      </c>
      <c r="H125" s="24">
        <f>[1]!s_div_ifdiv(A125,"2018/06/30")</f>
        <v>0</v>
      </c>
      <c r="I125" s="34">
        <v>43134</v>
      </c>
      <c r="J125" s="30">
        <v>0.35</v>
      </c>
      <c r="K125" s="30">
        <f>[1]!s_dq_close(A125,I125,3)</f>
        <v>9.19</v>
      </c>
      <c r="L125" s="28">
        <f>J125/K125</f>
        <v>3.8084874863982592E-2</v>
      </c>
      <c r="M125" s="31">
        <f>[1]!s_performanceexpress_perfexnetprofittoshareholder(A125,"2017/12/31",1)</f>
        <v>297000000</v>
      </c>
      <c r="N125" s="32" t="str">
        <f>[1]!s_div_ifdiv(A125,"2017/06/30")</f>
        <v>否</v>
      </c>
      <c r="O125" s="24">
        <f>[1]!s_div_recorddate(A125,"2017/06/30")</f>
        <v>0</v>
      </c>
      <c r="P125" s="30">
        <f>[1]!s_div_cashbeforetax(A125,"2017/06/30")</f>
        <v>0</v>
      </c>
      <c r="Q125" s="30">
        <f>[1]!s_dq_close(A125,O125,3)</f>
        <v>1.1042665461600405</v>
      </c>
      <c r="R125" s="28">
        <f>P125/Q125</f>
        <v>0</v>
      </c>
    </row>
    <row r="126" spans="1:18" x14ac:dyDescent="0.15">
      <c r="A126" s="5" t="s">
        <v>303</v>
      </c>
      <c r="B126" s="5" t="s">
        <v>304</v>
      </c>
      <c r="C126" s="6">
        <v>1.0070000000000001E-3</v>
      </c>
      <c r="D126" s="18">
        <f>C126*L126*[1]!s_dq_close("000300.SH",I126,1)</f>
        <v>0.10750827644182667</v>
      </c>
      <c r="E126" s="4" t="str">
        <f>[1]!s_div_ifdiv(A126,"2017/12/31")</f>
        <v>是</v>
      </c>
      <c r="F126" s="3" t="str">
        <f>[1]!s_div_progress(A126,"20171231")</f>
        <v>董事会预案</v>
      </c>
      <c r="G126" s="3">
        <f>[1]!s_div_exdate(A126,"2017/12/31")</f>
        <v>0</v>
      </c>
      <c r="H126" s="4">
        <f>[1]!s_div_ifdiv(A126,"2018/06/30")</f>
        <v>0</v>
      </c>
      <c r="I126" s="3" t="str">
        <f>[1]!s_div_recorddate(A126,"2016/12/31")</f>
        <v>2017-06-02</v>
      </c>
      <c r="J126" s="13">
        <f>[1]!s_div_cashbeforetax(A126,"2016/12/31")</f>
        <v>0.35</v>
      </c>
      <c r="K126" s="14">
        <f>[1]!s_dq_close(A126,I126,3)</f>
        <v>11.429999380512077</v>
      </c>
      <c r="L126" s="6">
        <f>J126/K126</f>
        <v>3.0621174013075018E-2</v>
      </c>
      <c r="M126" s="10">
        <f>[1]!s_performanceexpress_perfexnetprofittoshareholder(A126,"2017/12/31",1)</f>
        <v>0</v>
      </c>
      <c r="N126" s="23" t="str">
        <f>[1]!s_div_ifdiv(A126,"2017/06/30")</f>
        <v>否</v>
      </c>
      <c r="O126" s="3">
        <f>[1]!s_div_recorddate(A126,"2017/06/30")</f>
        <v>0</v>
      </c>
      <c r="P126" s="13">
        <f>[1]!s_div_cashbeforetax(A126,"2017/06/30")</f>
        <v>0</v>
      </c>
      <c r="Q126" s="14">
        <f>[1]!s_dq_close(A126,O126,3)</f>
        <v>3.6813831438859714</v>
      </c>
      <c r="R126" s="6">
        <f>P126/Q126</f>
        <v>0</v>
      </c>
    </row>
    <row r="127" spans="1:18" s="33" customFormat="1" x14ac:dyDescent="0.15">
      <c r="A127" s="5" t="s">
        <v>397</v>
      </c>
      <c r="B127" s="5" t="s">
        <v>398</v>
      </c>
      <c r="C127" s="6">
        <v>4.4140000000000004E-3</v>
      </c>
      <c r="D127" s="18">
        <f>C127*L127*[1]!s_dq_close("000300.SH",I127,1)</f>
        <v>0.29148355185008712</v>
      </c>
      <c r="E127" s="4" t="str">
        <f>[1]!s_div_ifdiv(A127,"2017/12/31")</f>
        <v>是</v>
      </c>
      <c r="F127" s="3" t="str">
        <f>[1]!s_div_progress(A127,"20171231")</f>
        <v>董事会预案</v>
      </c>
      <c r="G127" s="3">
        <f>[1]!s_div_exdate(A127,"2017/12/31")</f>
        <v>0</v>
      </c>
      <c r="H127" s="4">
        <f>[1]!s_div_ifdiv(A127,"2018/06/30")</f>
        <v>0</v>
      </c>
      <c r="I127" s="3" t="str">
        <f>[1]!s_div_recorddate(A127,"2016/12/31")</f>
        <v>2017-06-05</v>
      </c>
      <c r="J127" s="13">
        <f>[1]!s_div_cashbeforetax(A127,"2016/12/31")</f>
        <v>0.17799999999999999</v>
      </c>
      <c r="K127" s="14">
        <f>[1]!s_dq_close(A127,I127,3)</f>
        <v>9.3500030905046945</v>
      </c>
      <c r="L127" s="6">
        <f>J127/K127</f>
        <v>1.9037426862539349E-2</v>
      </c>
      <c r="M127" s="10">
        <f>[1]!s_performanceexpress_perfexnetprofittoshareholder(A127,"2017/12/31",1)</f>
        <v>11875000000</v>
      </c>
      <c r="N127" s="23" t="str">
        <f>[1]!s_div_ifdiv(A127,"2017/06/30")</f>
        <v>否</v>
      </c>
      <c r="O127" s="3">
        <f>[1]!s_div_recorddate(A127,"2017/06/30")</f>
        <v>0</v>
      </c>
      <c r="P127" s="13">
        <f>[1]!s_div_cashbeforetax(A127,"2017/06/30")</f>
        <v>0</v>
      </c>
      <c r="Q127" s="14">
        <f>[1]!s_dq_close(A127,O127,3)</f>
        <v>8.859446789848624</v>
      </c>
      <c r="R127" s="6">
        <f>P127/Q127</f>
        <v>0</v>
      </c>
    </row>
    <row r="128" spans="1:18" x14ac:dyDescent="0.15">
      <c r="A128" s="5" t="s">
        <v>95</v>
      </c>
      <c r="B128" s="5" t="s">
        <v>96</v>
      </c>
      <c r="C128" s="6">
        <v>4.1640000000000002E-3</v>
      </c>
      <c r="D128" s="18">
        <f>C128*L128*[1]!s_dq_close("000300.SH",I128,1)</f>
        <v>8.9297622743230318E-2</v>
      </c>
      <c r="E128" s="4" t="str">
        <f>[1]!s_div_ifdiv(A128,"2017/12/31")</f>
        <v>是</v>
      </c>
      <c r="F128" s="3" t="str">
        <f>[1]!s_div_progress(A128,"20171231")</f>
        <v>董事会预案</v>
      </c>
      <c r="G128" s="3">
        <f>[1]!s_div_exdate(A128,"2017/12/31")</f>
        <v>0</v>
      </c>
      <c r="H128" s="4">
        <f>[1]!s_div_ifdiv(A128,"2018/06/30")</f>
        <v>0</v>
      </c>
      <c r="I128" s="3" t="str">
        <f>[1]!s_div_recorddate(A128,"2016/12/31")</f>
        <v>2017-06-05</v>
      </c>
      <c r="J128" s="13">
        <f>[1]!s_div_cashbeforetax(A128,"2016/12/31")</f>
        <v>0.2</v>
      </c>
      <c r="K128" s="14">
        <f>[1]!s_dq_close(A128,I128,3)</f>
        <v>32.350000771537893</v>
      </c>
      <c r="L128" s="6">
        <f>J128/K128</f>
        <v>6.1823800689353794E-3</v>
      </c>
      <c r="M128" s="10">
        <f>[1]!s_performanceexpress_perfexnetprofittoshareholder(A128,"2017/12/31",1)</f>
        <v>1675064577.3800001</v>
      </c>
      <c r="N128" s="23" t="str">
        <f>[1]!s_div_ifdiv(A128,"2017/06/30")</f>
        <v>否</v>
      </c>
      <c r="O128" s="3">
        <f>[1]!s_div_recorddate(A128,"2017/06/30")</f>
        <v>0</v>
      </c>
      <c r="P128" s="13">
        <f>[1]!s_div_cashbeforetax(A128,"2017/06/30")</f>
        <v>0</v>
      </c>
      <c r="Q128" s="14">
        <f>[1]!s_dq_close(A128,O128,3)</f>
        <v>3.09327347148847</v>
      </c>
      <c r="R128" s="6">
        <f>P128/Q128</f>
        <v>0</v>
      </c>
    </row>
    <row r="129" spans="1:18" x14ac:dyDescent="0.15">
      <c r="A129" s="5" t="s">
        <v>257</v>
      </c>
      <c r="B129" s="5" t="s">
        <v>258</v>
      </c>
      <c r="C129" s="6">
        <v>2.4160000000000002E-3</v>
      </c>
      <c r="D129" s="18">
        <f>C129*L129*[1]!s_dq_close("000300.SH",I129,1)</f>
        <v>7.7525524678686911E-3</v>
      </c>
      <c r="E129" s="4" t="str">
        <f>[1]!s_div_ifdiv(A129,"2017/12/31")</f>
        <v>是</v>
      </c>
      <c r="F129" s="3" t="str">
        <f>[1]!s_div_progress(A129,"20171231")</f>
        <v>董事会预案</v>
      </c>
      <c r="G129" s="3">
        <f>[1]!s_div_exdate(A129,"2017/12/31")</f>
        <v>0</v>
      </c>
      <c r="H129" s="4">
        <f>[1]!s_div_ifdiv(A129,"2018/06/30")</f>
        <v>0</v>
      </c>
      <c r="I129" s="3" t="str">
        <f>[1]!s_div_recorddate(A129,"2016/12/31")</f>
        <v>2017-06-05</v>
      </c>
      <c r="J129" s="13">
        <f>[1]!s_div_cashbeforetax(A129,"2016/12/31")</f>
        <v>0.01</v>
      </c>
      <c r="K129" s="14">
        <f>[1]!s_dq_close(A129,I129,3)</f>
        <v>10.80999995231757</v>
      </c>
      <c r="L129" s="6">
        <f>J129/K129</f>
        <v>9.2506938428395529E-4</v>
      </c>
      <c r="M129" s="10">
        <f>[1]!s_performanceexpress_perfexnetprofittoshareholder(A129,"2017/12/31",1)</f>
        <v>0</v>
      </c>
      <c r="N129" s="23" t="str">
        <f>[1]!s_div_ifdiv(A129,"2017/06/30")</f>
        <v>否</v>
      </c>
      <c r="O129" s="3">
        <f>[1]!s_div_recorddate(A129,"2017/06/30")</f>
        <v>0</v>
      </c>
      <c r="P129" s="13">
        <f>[1]!s_div_cashbeforetax(A129,"2017/06/30")</f>
        <v>0</v>
      </c>
      <c r="Q129" s="14">
        <f>[1]!s_dq_close(A129,O129,3)</f>
        <v>0.40863330923405145</v>
      </c>
      <c r="R129" s="6">
        <f>P129/Q129</f>
        <v>0</v>
      </c>
    </row>
    <row r="130" spans="1:18" x14ac:dyDescent="0.15">
      <c r="A130" s="5" t="s">
        <v>112</v>
      </c>
      <c r="B130" s="5" t="s">
        <v>113</v>
      </c>
      <c r="C130" s="6">
        <v>8.0699999999999999E-4</v>
      </c>
      <c r="D130" s="18">
        <f>C130*L130*[1]!s_dq_close("000300.SH",I130,1)</f>
        <v>5.4941793778990455E-3</v>
      </c>
      <c r="E130" s="4" t="str">
        <f>[1]!s_div_ifdiv(A130,"2017/12/31")</f>
        <v>是</v>
      </c>
      <c r="F130" s="3" t="str">
        <f>[1]!s_div_progress(A130,"20171231")</f>
        <v>董事会预案</v>
      </c>
      <c r="G130" s="3">
        <f>[1]!s_div_exdate(A130,"2017/12/31")</f>
        <v>0</v>
      </c>
      <c r="H130" s="4">
        <f>[1]!s_div_ifdiv(A130,"2018/06/30")</f>
        <v>0</v>
      </c>
      <c r="I130" s="3" t="str">
        <f>[1]!s_div_recorddate(A130,"2016/12/31")</f>
        <v>2017-06-05</v>
      </c>
      <c r="J130" s="13">
        <f>[1]!s_div_cashbeforetax(A130,"2016/12/31")</f>
        <v>0.04</v>
      </c>
      <c r="K130" s="14">
        <f>[1]!s_dq_close(A130,I130,3)</f>
        <v>20.379999443486945</v>
      </c>
      <c r="L130" s="6">
        <f>J130/K130</f>
        <v>1.9627085913774757E-3</v>
      </c>
      <c r="M130" s="10">
        <f>[1]!s_performanceexpress_perfexnetprofittoshareholder(A130,"2017/12/31",1)</f>
        <v>432041500</v>
      </c>
      <c r="N130" s="23" t="str">
        <f>[1]!s_div_ifdiv(A130,"2017/06/30")</f>
        <v>否</v>
      </c>
      <c r="O130" s="3">
        <f>[1]!s_div_recorddate(A130,"2017/06/30")</f>
        <v>0</v>
      </c>
      <c r="P130" s="13">
        <f>[1]!s_div_cashbeforetax(A130,"2017/06/30")</f>
        <v>0</v>
      </c>
      <c r="Q130" s="14">
        <f>[1]!s_dq_close(A130,O130,3)</f>
        <v>4.8395723307516274</v>
      </c>
      <c r="R130" s="6">
        <f>P130/Q130</f>
        <v>0</v>
      </c>
    </row>
    <row r="131" spans="1:18" x14ac:dyDescent="0.15">
      <c r="A131" s="5" t="s">
        <v>399</v>
      </c>
      <c r="B131" s="5" t="s">
        <v>400</v>
      </c>
      <c r="C131" s="6">
        <v>4.0300000000000004E-4</v>
      </c>
      <c r="D131" s="18">
        <f>C131*L131*[1]!s_dq_close("000300.SH",I131,1)</f>
        <v>2.6969289471498192E-2</v>
      </c>
      <c r="E131" s="4" t="str">
        <f>[1]!s_div_ifdiv(A131,"2017/12/31")</f>
        <v>是</v>
      </c>
      <c r="F131" s="3" t="str">
        <f>[1]!s_div_progress(A131,"20171231")</f>
        <v>董事会预案</v>
      </c>
      <c r="G131" s="3">
        <f>[1]!s_div_exdate(A131,"2017/12/31")</f>
        <v>0</v>
      </c>
      <c r="H131" s="4">
        <f>[1]!s_div_ifdiv(A131,"2018/06/30")</f>
        <v>0</v>
      </c>
      <c r="I131" s="3" t="str">
        <f>[1]!s_div_recorddate(A131,"2016/12/31")</f>
        <v>2017-06-05</v>
      </c>
      <c r="J131" s="13">
        <f>[1]!s_div_cashbeforetax(A131,"2016/12/31")</f>
        <v>0.3</v>
      </c>
      <c r="K131" s="14">
        <f>[1]!s_dq_close(A131,I131,3)</f>
        <v>15.549995666856669</v>
      </c>
      <c r="L131" s="6">
        <f>J131/K131</f>
        <v>1.9292609877661984E-2</v>
      </c>
      <c r="M131" s="10">
        <f>[1]!s_performanceexpress_perfexnetprofittoshareholder(A131,"2017/12/31",1)</f>
        <v>4557000000</v>
      </c>
      <c r="N131" s="23" t="str">
        <f>[1]!s_div_ifdiv(A131,"2017/06/30")</f>
        <v>否</v>
      </c>
      <c r="O131" s="3">
        <f>[1]!s_div_recorddate(A131,"2017/06/30")</f>
        <v>0</v>
      </c>
      <c r="P131" s="13">
        <f>[1]!s_div_cashbeforetax(A131,"2017/06/30")</f>
        <v>0</v>
      </c>
      <c r="Q131" s="14">
        <f>[1]!s_dq_close(A131,O131,3)</f>
        <v>14.598817862132767</v>
      </c>
      <c r="R131" s="6">
        <f>P131/Q131</f>
        <v>0</v>
      </c>
    </row>
    <row r="132" spans="1:18" x14ac:dyDescent="0.15">
      <c r="A132" s="5" t="s">
        <v>97</v>
      </c>
      <c r="B132" s="5" t="s">
        <v>548</v>
      </c>
      <c r="C132" s="6">
        <v>3.9820000000000003E-3</v>
      </c>
      <c r="D132" s="18">
        <f>C132*L132*[1]!s_dq_close("000300.SH",I132,1)</f>
        <v>9.3796321874401553E-2</v>
      </c>
      <c r="E132" s="4" t="str">
        <f>[1]!s_div_ifdiv(A132,"2017/12/31")</f>
        <v>是</v>
      </c>
      <c r="F132" s="3" t="str">
        <f>[1]!s_div_progress(A132,"20171231")</f>
        <v>董事会预案</v>
      </c>
      <c r="G132" s="3">
        <f>[1]!s_div_exdate(A132,"2017/12/31")</f>
        <v>0</v>
      </c>
      <c r="H132" s="4">
        <f>[1]!s_div_ifdiv(A132,"2018/06/30")</f>
        <v>0</v>
      </c>
      <c r="I132" s="3" t="str">
        <f>[1]!s_div_recorddate(A132,"2016/12/31")</f>
        <v>2017-06-06</v>
      </c>
      <c r="J132" s="13">
        <f>[1]!s_div_cashbeforetax(A132,"2016/12/31")</f>
        <v>6.9999999999999993E-2</v>
      </c>
      <c r="K132" s="14">
        <f>[1]!s_dq_close(A132,I132,3)</f>
        <v>10.379999958715992</v>
      </c>
      <c r="L132" s="6">
        <f>J132/K132</f>
        <v>6.7437379844324206E-3</v>
      </c>
      <c r="M132" s="10">
        <f>[1]!s_performanceexpress_perfexnetprofittoshareholder(A132,"2017/12/31",1)</f>
        <v>4210015000</v>
      </c>
      <c r="N132" s="23" t="str">
        <f>[1]!s_div_ifdiv(A132,"2017/06/30")</f>
        <v>否</v>
      </c>
      <c r="O132" s="3">
        <f>[1]!s_div_recorddate(A132,"2017/06/30")</f>
        <v>0</v>
      </c>
      <c r="P132" s="13">
        <f>[1]!s_div_cashbeforetax(A132,"2017/06/30")</f>
        <v>0</v>
      </c>
      <c r="Q132" s="14">
        <f>[1]!s_dq_close(A132,O132,3)</f>
        <v>0.38027803673962635</v>
      </c>
      <c r="R132" s="6">
        <f>P132/Q132</f>
        <v>0</v>
      </c>
    </row>
    <row r="133" spans="1:18" x14ac:dyDescent="0.15">
      <c r="A133" s="5" t="s">
        <v>41</v>
      </c>
      <c r="B133" s="5" t="s">
        <v>42</v>
      </c>
      <c r="C133" s="6">
        <v>1.9810000000000001E-3</v>
      </c>
      <c r="D133" s="18">
        <f>C133*L133*[1]!s_dq_close("000300.SH",I133,1)</f>
        <v>0.32639634802195361</v>
      </c>
      <c r="E133" s="4" t="str">
        <f>[1]!s_div_ifdiv(A133,"2017/12/31")</f>
        <v>是</v>
      </c>
      <c r="F133" s="3" t="str">
        <f>[1]!s_div_progress(A133,"20171231")</f>
        <v>董事会预案</v>
      </c>
      <c r="G133" s="3">
        <f>[1]!s_div_exdate(A133,"2017/12/31")</f>
        <v>0</v>
      </c>
      <c r="H133" s="4">
        <f>[1]!s_div_ifdiv(A133,"2018/06/30")</f>
        <v>0</v>
      </c>
      <c r="I133" s="3" t="str">
        <f>[1]!s_div_recorddate(A133,"2016/12/31")</f>
        <v>2017-06-06</v>
      </c>
      <c r="J133" s="13">
        <f>[1]!s_div_cashbeforetax(A133,"2016/12/31")</f>
        <v>0.64200000000000002</v>
      </c>
      <c r="K133" s="14">
        <f>[1]!s_dq_close(A133,I133,3)</f>
        <v>13.609998492827536</v>
      </c>
      <c r="L133" s="6">
        <f>J133/K133</f>
        <v>4.7171202872530349E-2</v>
      </c>
      <c r="M133" s="10">
        <f>[1]!s_performanceexpress_perfexnetprofittoshareholder(A133,"2017/12/31",1)</f>
        <v>7137234700</v>
      </c>
      <c r="N133" s="23" t="str">
        <f>[1]!s_div_ifdiv(A133,"2017/06/30")</f>
        <v>否</v>
      </c>
      <c r="O133" s="3">
        <f>[1]!s_div_recorddate(A133,"2017/06/30")</f>
        <v>0</v>
      </c>
      <c r="P133" s="13">
        <f>[1]!s_div_cashbeforetax(A133,"2017/06/30")</f>
        <v>0</v>
      </c>
      <c r="Q133" s="14">
        <f>[1]!s_dq_close(A133,O133,3)</f>
        <v>1.6844072861641566</v>
      </c>
      <c r="R133" s="6">
        <f>P133/Q133</f>
        <v>0</v>
      </c>
    </row>
    <row r="134" spans="1:18" x14ac:dyDescent="0.15">
      <c r="A134" s="5" t="s">
        <v>27</v>
      </c>
      <c r="B134" s="5" t="s">
        <v>28</v>
      </c>
      <c r="C134" s="6">
        <v>1.5090000000000001E-3</v>
      </c>
      <c r="D134" s="18">
        <f>C134*L134*[1]!s_dq_close("000300.SH",I134,1)</f>
        <v>2.2982957700798081E-2</v>
      </c>
      <c r="E134" s="4" t="str">
        <f>[1]!s_div_ifdiv(A134,"2017/12/31")</f>
        <v>是</v>
      </c>
      <c r="F134" s="3" t="str">
        <f>[1]!s_div_progress(A134,"20171231")</f>
        <v>董事会预案</v>
      </c>
      <c r="G134" s="3">
        <f>[1]!s_div_exdate(A134,"2017/12/31")</f>
        <v>0</v>
      </c>
      <c r="H134" s="4">
        <f>[1]!s_div_ifdiv(A134,"2018/06/30")</f>
        <v>0</v>
      </c>
      <c r="I134" s="3" t="str">
        <f>[1]!s_div_recorddate(A134,"2016/12/31")</f>
        <v>2017-06-06</v>
      </c>
      <c r="J134" s="13">
        <f>[1]!s_div_cashbeforetax(A134,"2016/12/31")</f>
        <v>1.4999999999999999E-2</v>
      </c>
      <c r="K134" s="14">
        <f>[1]!s_dq_close(A134,I134,3)</f>
        <v>3.4400000228540915</v>
      </c>
      <c r="L134" s="6">
        <f>J134/K134</f>
        <v>4.360465087309748E-3</v>
      </c>
      <c r="M134" s="10">
        <f>[1]!s_performanceexpress_perfexnetprofittoshareholder(A134,"2017/12/31",1)</f>
        <v>1026114800</v>
      </c>
      <c r="N134" s="23" t="str">
        <f>[1]!s_div_ifdiv(A134,"2017/06/30")</f>
        <v>否</v>
      </c>
      <c r="O134" s="3">
        <f>[1]!s_div_recorddate(A134,"2017/06/30")</f>
        <v>0</v>
      </c>
      <c r="P134" s="13">
        <f>[1]!s_div_cashbeforetax(A134,"2017/06/30")</f>
        <v>0</v>
      </c>
      <c r="Q134" s="14">
        <f>[1]!s_dq_close(A134,O134,3)</f>
        <v>0.22746542881736936</v>
      </c>
      <c r="R134" s="6">
        <f>P134/Q134</f>
        <v>0</v>
      </c>
    </row>
    <row r="135" spans="1:18" x14ac:dyDescent="0.15">
      <c r="A135" s="5" t="s">
        <v>285</v>
      </c>
      <c r="B135" s="5" t="s">
        <v>286</v>
      </c>
      <c r="C135" s="6">
        <v>1.485E-3</v>
      </c>
      <c r="D135" s="18">
        <f>C135*L135*[1]!s_dq_close("000300.SH",I135,1)</f>
        <v>0.14106989221086344</v>
      </c>
      <c r="E135" s="4" t="str">
        <f>[1]!s_div_ifdiv(A135,"2017/12/31")</f>
        <v>是</v>
      </c>
      <c r="F135" s="3" t="str">
        <f>[1]!s_div_progress(A135,"20171231")</f>
        <v>董事会预案</v>
      </c>
      <c r="G135" s="3">
        <f>[1]!s_div_exdate(A135,"2017/12/31")</f>
        <v>0</v>
      </c>
      <c r="H135" s="4">
        <f>[1]!s_div_ifdiv(A135,"2018/06/30")</f>
        <v>0</v>
      </c>
      <c r="I135" s="3" t="str">
        <f>[1]!s_div_recorddate(A135,"2016/12/31")</f>
        <v>2017-06-07</v>
      </c>
      <c r="J135" s="13">
        <f>[1]!s_div_cashbeforetax(A135,"2016/12/31")</f>
        <v>0.2</v>
      </c>
      <c r="K135" s="14">
        <f>[1]!s_dq_close(A135,I135,3)</f>
        <v>7.4399994793444373</v>
      </c>
      <c r="L135" s="6">
        <f>J135/K135</f>
        <v>2.6881722311306217E-2</v>
      </c>
      <c r="M135" s="10">
        <f>[1]!s_performanceexpress_perfexnetprofittoshareholder(A135,"2017/12/31",1)</f>
        <v>0</v>
      </c>
      <c r="N135" s="23" t="str">
        <f>[1]!s_div_ifdiv(A135,"2017/06/30")</f>
        <v>否</v>
      </c>
      <c r="O135" s="3">
        <f>[1]!s_div_recorddate(A135,"2017/06/30")</f>
        <v>0</v>
      </c>
      <c r="P135" s="13">
        <f>[1]!s_div_cashbeforetax(A135,"2017/06/30")</f>
        <v>0</v>
      </c>
      <c r="Q135" s="14">
        <f>[1]!s_dq_close(A135,O135,3)</f>
        <v>4.7453142171959239</v>
      </c>
      <c r="R135" s="6">
        <f>P135/Q135</f>
        <v>0</v>
      </c>
    </row>
    <row r="136" spans="1:18" x14ac:dyDescent="0.15">
      <c r="A136" s="5" t="s">
        <v>363</v>
      </c>
      <c r="B136" s="5" t="s">
        <v>364</v>
      </c>
      <c r="C136" s="6">
        <v>9.7900000000000005E-4</v>
      </c>
      <c r="D136" s="18">
        <f>C136*L136*[1]!s_dq_close("000300.SH",I136,1)</f>
        <v>0.24159640860839066</v>
      </c>
      <c r="E136" s="4" t="str">
        <f>[1]!s_div_ifdiv(A136,"2017/12/31")</f>
        <v>是</v>
      </c>
      <c r="F136" s="3" t="str">
        <f>[1]!s_div_progress(A136,"20171231")</f>
        <v>董事会预案</v>
      </c>
      <c r="G136" s="3">
        <f>[1]!s_div_exdate(A136,"2017/12/31")</f>
        <v>0</v>
      </c>
      <c r="H136" s="4">
        <f>[1]!s_div_ifdiv(A136,"2018/06/30")</f>
        <v>0</v>
      </c>
      <c r="I136" s="3" t="str">
        <f>[1]!s_div_recorddate(A136,"2016/12/31")</f>
        <v>2017-06-07</v>
      </c>
      <c r="J136" s="13">
        <f>[1]!s_div_cashbeforetax(A136,"2016/12/31")</f>
        <v>0.5</v>
      </c>
      <c r="K136" s="14">
        <f>[1]!s_dq_close(A136,I136,3)</f>
        <v>7.1599998363548654</v>
      </c>
      <c r="L136" s="6">
        <f>J136/K136</f>
        <v>6.9832403830688991E-2</v>
      </c>
      <c r="M136" s="10">
        <f>[1]!s_performanceexpress_perfexnetprofittoshareholder(A136,"2017/12/31",1)</f>
        <v>0</v>
      </c>
      <c r="N136" s="23" t="str">
        <f>[1]!s_div_ifdiv(A136,"2017/06/30")</f>
        <v>否</v>
      </c>
      <c r="O136" s="3">
        <f>[1]!s_div_recorddate(A136,"2017/06/30")</f>
        <v>0</v>
      </c>
      <c r="P136" s="13">
        <f>[1]!s_div_cashbeforetax(A136,"2017/06/30")</f>
        <v>0</v>
      </c>
      <c r="Q136" s="14">
        <f>[1]!s_dq_close(A136,O136,3)</f>
        <v>0.66919171109339848</v>
      </c>
      <c r="R136" s="6">
        <f>P136/Q136</f>
        <v>0</v>
      </c>
    </row>
    <row r="137" spans="1:18" x14ac:dyDescent="0.15">
      <c r="A137" s="5" t="s">
        <v>237</v>
      </c>
      <c r="B137" s="5" t="s">
        <v>238</v>
      </c>
      <c r="C137" s="6">
        <v>8.8760000000000002E-3</v>
      </c>
      <c r="D137" s="18">
        <f>C137*L137*[1]!s_dq_close("000300.SH",I137,1)</f>
        <v>1.022205602179765</v>
      </c>
      <c r="E137" s="4" t="str">
        <f>[1]!s_div_ifdiv(A137,"2017/12/31")</f>
        <v>是</v>
      </c>
      <c r="F137" s="3" t="str">
        <f>[1]!s_div_progress(A137,"20171231")</f>
        <v>董事会预案</v>
      </c>
      <c r="G137" s="3">
        <f>[1]!s_div_exdate(A137,"2017/12/31")</f>
        <v>0</v>
      </c>
      <c r="H137" s="4">
        <f>[1]!s_div_ifdiv(A137,"2018/06/30")</f>
        <v>0</v>
      </c>
      <c r="I137" s="3" t="str">
        <f>[1]!s_div_recorddate(A137,"2016/12/31")</f>
        <v>2017-06-08</v>
      </c>
      <c r="J137" s="13">
        <f>[1]!s_div_cashbeforetax(A137,"2016/12/31")</f>
        <v>0.315</v>
      </c>
      <c r="K137" s="14">
        <f>[1]!s_dq_close(A137,I137,3)</f>
        <v>9.739999942920571</v>
      </c>
      <c r="L137" s="6">
        <f>J137/K137</f>
        <v>3.2340862612525459E-2</v>
      </c>
      <c r="M137" s="10">
        <f>[1]!s_performanceexpress_perfexnetprofittoshareholder(A137,"2017/12/31",1)</f>
        <v>15684315000</v>
      </c>
      <c r="N137" s="23" t="str">
        <f>[1]!s_div_ifdiv(A137,"2017/06/30")</f>
        <v>否</v>
      </c>
      <c r="O137" s="3">
        <f>[1]!s_div_recorddate(A137,"2017/06/30")</f>
        <v>0</v>
      </c>
      <c r="P137" s="13">
        <f>[1]!s_div_cashbeforetax(A137,"2017/06/30")</f>
        <v>0</v>
      </c>
      <c r="Q137" s="14">
        <f>[1]!s_dq_close(A137,O137,3)</f>
        <v>1.0583259618826704</v>
      </c>
      <c r="R137" s="6">
        <f>P137/Q137</f>
        <v>0</v>
      </c>
    </row>
    <row r="138" spans="1:18" x14ac:dyDescent="0.15">
      <c r="A138" s="5" t="s">
        <v>293</v>
      </c>
      <c r="B138" s="5" t="s">
        <v>294</v>
      </c>
      <c r="C138" s="6">
        <v>2.4720000000000002E-3</v>
      </c>
      <c r="D138" s="18">
        <f>C138*L138*[1]!s_dq_close("000300.SH",I138,1)</f>
        <v>0.1905354761446211</v>
      </c>
      <c r="E138" s="4" t="str">
        <f>[1]!s_div_ifdiv(A138,"2017/12/31")</f>
        <v>是</v>
      </c>
      <c r="F138" s="3" t="str">
        <f>[1]!s_div_progress(A138,"20171231")</f>
        <v>股东大会通过</v>
      </c>
      <c r="G138" s="3">
        <f>[1]!s_div_exdate(A138,"2017/12/31")</f>
        <v>0</v>
      </c>
      <c r="H138" s="4">
        <f>[1]!s_div_ifdiv(A138,"2018/06/30")</f>
        <v>0</v>
      </c>
      <c r="I138" s="3" t="str">
        <f>[1]!s_div_recorddate(A138,"2016/12/31")</f>
        <v>2017-06-08</v>
      </c>
      <c r="J138" s="13">
        <f>[1]!s_div_cashbeforetax(A138,"2016/12/31")</f>
        <v>0.2</v>
      </c>
      <c r="K138" s="14">
        <f>[1]!s_dq_close(A138,I138,3)</f>
        <v>9.2400001063513297</v>
      </c>
      <c r="L138" s="6">
        <f>J138/K138</f>
        <v>2.1645021395889957E-2</v>
      </c>
      <c r="M138" s="10">
        <f>[1]!s_performanceexpress_perfexnetprofittoshareholder(A138,"2017/12/31",1)</f>
        <v>0</v>
      </c>
      <c r="N138" s="23" t="str">
        <f>[1]!s_div_ifdiv(A138,"2017/06/30")</f>
        <v>否</v>
      </c>
      <c r="O138" s="3">
        <f>[1]!s_div_recorddate(A138,"2017/06/30")</f>
        <v>0</v>
      </c>
      <c r="P138" s="13">
        <f>[1]!s_div_cashbeforetax(A138,"2017/06/30")</f>
        <v>0</v>
      </c>
      <c r="Q138" s="14">
        <f>[1]!s_dq_close(A138,O138,3)</f>
        <v>0.63358238966799096</v>
      </c>
      <c r="R138" s="6">
        <f>P138/Q138</f>
        <v>0</v>
      </c>
    </row>
    <row r="139" spans="1:18" x14ac:dyDescent="0.15">
      <c r="A139" s="5" t="s">
        <v>67</v>
      </c>
      <c r="B139" s="5" t="s">
        <v>68</v>
      </c>
      <c r="C139" s="6">
        <v>2.457E-3</v>
      </c>
      <c r="D139" s="18">
        <f>C139*L139*[1]!s_dq_close("000300.SH",I139,1)</f>
        <v>0.14081529167339582</v>
      </c>
      <c r="E139" s="4" t="str">
        <f>[1]!s_div_ifdiv(A139,"2017/12/31")</f>
        <v>是</v>
      </c>
      <c r="F139" s="3" t="str">
        <f>[1]!s_div_progress(A139,"20171231")</f>
        <v>董事会预案</v>
      </c>
      <c r="G139" s="3">
        <f>[1]!s_div_exdate(A139,"2017/12/31")</f>
        <v>0</v>
      </c>
      <c r="H139" s="4">
        <f>[1]!s_div_ifdiv(A139,"2018/06/30")</f>
        <v>0</v>
      </c>
      <c r="I139" s="3" t="str">
        <f>[1]!s_div_recorddate(A139,"2016/12/31")</f>
        <v>2017-06-08</v>
      </c>
      <c r="J139" s="13">
        <f>[1]!s_div_cashbeforetax(A139,"2016/12/31")</f>
        <v>0.15</v>
      </c>
      <c r="K139" s="14">
        <f>[1]!s_dq_close(A139,I139,3)</f>
        <v>9.320001027118213</v>
      </c>
      <c r="L139" s="6">
        <f>J139/K139</f>
        <v>1.6094418827159795E-2</v>
      </c>
      <c r="M139" s="10">
        <f>[1]!s_performanceexpress_perfexnetprofittoshareholder(A139,"2017/12/31",1)</f>
        <v>1572221800</v>
      </c>
      <c r="N139" s="23" t="str">
        <f>[1]!s_div_ifdiv(A139,"2017/06/30")</f>
        <v>否</v>
      </c>
      <c r="O139" s="3">
        <f>[1]!s_div_recorddate(A139,"2017/06/30")</f>
        <v>0</v>
      </c>
      <c r="P139" s="13">
        <f>[1]!s_div_cashbeforetax(A139,"2017/06/30")</f>
        <v>0</v>
      </c>
      <c r="Q139" s="14">
        <f>[1]!s_dq_close(A139,O139,3)</f>
        <v>1.9511427740133751</v>
      </c>
      <c r="R139" s="6">
        <f>P139/Q139</f>
        <v>0</v>
      </c>
    </row>
    <row r="140" spans="1:18" x14ac:dyDescent="0.15">
      <c r="A140" s="5" t="s">
        <v>171</v>
      </c>
      <c r="B140" s="5" t="s">
        <v>172</v>
      </c>
      <c r="C140" s="6">
        <v>2.2799999999999999E-3</v>
      </c>
      <c r="D140" s="18">
        <f>C140*L140*[1]!s_dq_close("000300.SH",I140,1)</f>
        <v>0.12386015476968643</v>
      </c>
      <c r="E140" s="4" t="str">
        <f>[1]!s_div_ifdiv(A140,"2017/12/31")</f>
        <v>是</v>
      </c>
      <c r="F140" s="3" t="str">
        <f>[1]!s_div_progress(A140,"20171231")</f>
        <v>董事会预案</v>
      </c>
      <c r="G140" s="3">
        <f>[1]!s_div_exdate(A140,"2017/12/31")</f>
        <v>0</v>
      </c>
      <c r="H140" s="4">
        <f>[1]!s_div_ifdiv(A140,"2018/06/30")</f>
        <v>0</v>
      </c>
      <c r="I140" s="3" t="str">
        <f>[1]!s_div_recorddate(A140,"2016/12/31")</f>
        <v>2017-06-08</v>
      </c>
      <c r="J140" s="13">
        <f>[1]!s_div_cashbeforetax(A140,"2016/12/31")</f>
        <v>0.2</v>
      </c>
      <c r="K140" s="14">
        <f>[1]!s_dq_close(A140,I140,3)</f>
        <v>13.109996872032093</v>
      </c>
      <c r="L140" s="6">
        <f>J140/K140</f>
        <v>1.525553376955149E-2</v>
      </c>
      <c r="M140" s="10">
        <f>[1]!s_performanceexpress_perfexnetprofittoshareholder(A140,"2017/12/31",1)</f>
        <v>4574777600</v>
      </c>
      <c r="N140" s="23" t="str">
        <f>[1]!s_div_ifdiv(A140,"2017/06/30")</f>
        <v>否</v>
      </c>
      <c r="O140" s="3">
        <f>[1]!s_div_recorddate(A140,"2017/06/30")</f>
        <v>0</v>
      </c>
      <c r="P140" s="13">
        <f>[1]!s_div_cashbeforetax(A140,"2017/06/30")</f>
        <v>0</v>
      </c>
      <c r="Q140" s="14">
        <f>[1]!s_dq_close(A140,O140,3)</f>
        <v>7.9380454453101752</v>
      </c>
      <c r="R140" s="6">
        <f>P140/Q140</f>
        <v>0</v>
      </c>
    </row>
    <row r="141" spans="1:18" x14ac:dyDescent="0.15">
      <c r="A141" s="5" t="s">
        <v>61</v>
      </c>
      <c r="B141" s="5" t="s">
        <v>62</v>
      </c>
      <c r="C141" s="6">
        <v>1.157E-3</v>
      </c>
      <c r="D141" s="18">
        <f>C141*L141*[1]!s_dq_close("000300.SH",I141,1)</f>
        <v>7.6438818223699412E-2</v>
      </c>
      <c r="E141" s="4" t="str">
        <f>[1]!s_div_ifdiv(A141,"2017/12/31")</f>
        <v>是</v>
      </c>
      <c r="F141" s="3" t="str">
        <f>[1]!s_div_progress(A141,"20171231")</f>
        <v>董事会预案</v>
      </c>
      <c r="G141" s="3">
        <f>[1]!s_div_exdate(A141,"2017/12/31")</f>
        <v>0</v>
      </c>
      <c r="H141" s="4">
        <f>[1]!s_div_ifdiv(A141,"2018/06/30")</f>
        <v>0</v>
      </c>
      <c r="I141" s="3" t="str">
        <f>[1]!s_div_recorddate(A141,"2016/12/31")</f>
        <v>2017-06-08</v>
      </c>
      <c r="J141" s="13">
        <f>[1]!s_div_cashbeforetax(A141,"2016/12/31")</f>
        <v>0.1</v>
      </c>
      <c r="K141" s="14">
        <f>[1]!s_dq_close(A141,I141,3)</f>
        <v>5.3899999188142891</v>
      </c>
      <c r="L141" s="6">
        <f>J141/K141</f>
        <v>1.8552875975181526E-2</v>
      </c>
      <c r="M141" s="10">
        <f>[1]!s_performanceexpress_perfexnetprofittoshareholder(A141,"2017/12/31",1)</f>
        <v>375238557.38</v>
      </c>
      <c r="N141" s="23" t="str">
        <f>[1]!s_div_ifdiv(A141,"2017/06/30")</f>
        <v>否</v>
      </c>
      <c r="O141" s="3">
        <f>[1]!s_div_recorddate(A141,"2017/06/30")</f>
        <v>0</v>
      </c>
      <c r="P141" s="13">
        <f>[1]!s_div_cashbeforetax(A141,"2017/06/30")</f>
        <v>0</v>
      </c>
      <c r="Q141" s="14">
        <f>[1]!s_dq_close(A141,O141,3)</f>
        <v>1.4274410736712151</v>
      </c>
      <c r="R141" s="6">
        <f>P141/Q141</f>
        <v>0</v>
      </c>
    </row>
    <row r="142" spans="1:18" x14ac:dyDescent="0.15">
      <c r="A142" s="5" t="s">
        <v>146</v>
      </c>
      <c r="B142" s="5" t="s">
        <v>551</v>
      </c>
      <c r="C142" s="6">
        <v>3.519E-3</v>
      </c>
      <c r="D142" s="18">
        <f>C142*L142*[1]!s_dq_close("000300.SH",I142,1)</f>
        <v>8.259545249612571E-2</v>
      </c>
      <c r="E142" s="4" t="str">
        <f>[1]!s_div_ifdiv(A142,"2017/12/31")</f>
        <v>是</v>
      </c>
      <c r="F142" s="3" t="str">
        <f>[1]!s_div_progress(A142,"20171231")</f>
        <v>董事会预案</v>
      </c>
      <c r="G142" s="3">
        <f>[1]!s_div_exdate(A142,"2017/12/31")</f>
        <v>0</v>
      </c>
      <c r="H142" s="4">
        <f>[1]!s_div_ifdiv(A142,"2018/06/30")</f>
        <v>0</v>
      </c>
      <c r="I142" s="3" t="str">
        <f>[1]!s_div_recorddate(A142,"2016/12/31")</f>
        <v>2017-06-09</v>
      </c>
      <c r="J142" s="13">
        <f>[1]!s_div_cashbeforetax(A142,"2016/12/31")</f>
        <v>0.11000000000000001</v>
      </c>
      <c r="K142" s="14">
        <f>[1]!s_dq_close(A142,I142,3)</f>
        <v>16.759999728700961</v>
      </c>
      <c r="L142" s="6">
        <f>J142/K142</f>
        <v>6.5632459296302102E-3</v>
      </c>
      <c r="M142" s="10">
        <f>[1]!s_performanceexpress_perfexnetprofittoshareholder(A142,"2017/12/31",1)</f>
        <v>1028228800</v>
      </c>
      <c r="N142" s="23" t="str">
        <f>[1]!s_div_ifdiv(A142,"2017/06/30")</f>
        <v>否</v>
      </c>
      <c r="O142" s="3">
        <f>[1]!s_div_recorddate(A142,"2017/06/30")</f>
        <v>0</v>
      </c>
      <c r="P142" s="13">
        <f>[1]!s_div_cashbeforetax(A142,"2017/06/30")</f>
        <v>0</v>
      </c>
      <c r="Q142" s="14">
        <f>[1]!s_dq_close(A142,O142,3)</f>
        <v>2.2755698361078576</v>
      </c>
      <c r="R142" s="6">
        <f>P142/Q142</f>
        <v>0</v>
      </c>
    </row>
    <row r="143" spans="1:18" x14ac:dyDescent="0.15">
      <c r="A143" s="5" t="s">
        <v>311</v>
      </c>
      <c r="B143" s="5" t="s">
        <v>312</v>
      </c>
      <c r="C143" s="6">
        <v>1.869E-3</v>
      </c>
      <c r="D143" s="18">
        <f>C143*L143*[1]!s_dq_close("000300.SH",I143,1)</f>
        <v>3.2054045008852984E-2</v>
      </c>
      <c r="E143" s="4" t="str">
        <f>[1]!s_div_ifdiv(A143,"2017/12/31")</f>
        <v>是</v>
      </c>
      <c r="F143" s="3" t="str">
        <f>[1]!s_div_progress(A143,"20171231")</f>
        <v>董事会预案</v>
      </c>
      <c r="G143" s="3">
        <f>[1]!s_div_exdate(A143,"2017/12/31")</f>
        <v>0</v>
      </c>
      <c r="H143" s="4">
        <f>[1]!s_div_ifdiv(A143,"2018/06/30")</f>
        <v>0</v>
      </c>
      <c r="I143" s="3" t="str">
        <f>[1]!s_div_recorddate(A143,"2016/12/31")</f>
        <v>2017-06-09</v>
      </c>
      <c r="J143" s="13">
        <f>[1]!s_div_cashbeforetax(A143,"2016/12/31")</f>
        <v>0.27</v>
      </c>
      <c r="K143" s="14">
        <f>[1]!s_dq_close(A143,I143,3)</f>
        <v>56.300002635878784</v>
      </c>
      <c r="L143" s="6">
        <f>J143/K143</f>
        <v>4.7957368980287548E-3</v>
      </c>
      <c r="M143" s="10">
        <f>[1]!s_performanceexpress_perfexnetprofittoshareholder(A143,"2017/12/31",1)</f>
        <v>790551700</v>
      </c>
      <c r="N143" s="23" t="str">
        <f>[1]!s_div_ifdiv(A143,"2017/06/30")</f>
        <v>否</v>
      </c>
      <c r="O143" s="3">
        <f>[1]!s_div_recorddate(A143,"2017/06/30")</f>
        <v>0</v>
      </c>
      <c r="P143" s="13">
        <f>[1]!s_div_cashbeforetax(A143,"2017/06/30")</f>
        <v>0</v>
      </c>
      <c r="Q143" s="14">
        <f>[1]!s_dq_close(A143,O143,3)</f>
        <v>2.4777260490875057</v>
      </c>
      <c r="R143" s="6">
        <f>P143/Q143</f>
        <v>0</v>
      </c>
    </row>
    <row r="144" spans="1:18" x14ac:dyDescent="0.15">
      <c r="A144" s="5" t="s">
        <v>457</v>
      </c>
      <c r="B144" s="5" t="s">
        <v>458</v>
      </c>
      <c r="C144" s="6">
        <v>4.3999999999999996E-4</v>
      </c>
      <c r="D144" s="18">
        <f>C144*L144*[1]!s_dq_close("000300.SH",I144,1)</f>
        <v>1.9171472933225606E-2</v>
      </c>
      <c r="E144" s="4" t="str">
        <f>[1]!s_div_ifdiv(A144,"2017/12/31")</f>
        <v>是</v>
      </c>
      <c r="F144" s="3" t="str">
        <f>[1]!s_div_progress(A144,"20171231")</f>
        <v>董事会预案</v>
      </c>
      <c r="G144" s="3">
        <f>[1]!s_div_exdate(A144,"2017/12/31")</f>
        <v>0</v>
      </c>
      <c r="H144" s="4">
        <f>[1]!s_div_ifdiv(A144,"2018/06/30")</f>
        <v>0</v>
      </c>
      <c r="I144" s="3" t="str">
        <f>[1]!s_div_recorddate(A144,"2016/12/31")</f>
        <v>2017-06-09</v>
      </c>
      <c r="J144" s="13">
        <f>[1]!s_div_cashbeforetax(A144,"2016/12/31")</f>
        <v>0.121</v>
      </c>
      <c r="K144" s="14">
        <f>[1]!s_dq_close(A144,I144,3)</f>
        <v>9.9311778200427465</v>
      </c>
      <c r="L144" s="6">
        <f>J144/K144</f>
        <v>1.2183851924975318E-2</v>
      </c>
      <c r="M144" s="10">
        <f>[1]!s_performanceexpress_perfexnetprofittoshareholder(A144,"2017/12/31",1)</f>
        <v>0</v>
      </c>
      <c r="N144" s="23" t="str">
        <f>[1]!s_div_ifdiv(A144,"2017/06/30")</f>
        <v>是</v>
      </c>
      <c r="O144" s="3" t="str">
        <f>[1]!s_div_recorddate(A144,"2017/06/30")</f>
        <v>2017-10-26</v>
      </c>
      <c r="P144" s="13">
        <f>[1]!s_div_cashbeforetax(A144,"2017/06/30")</f>
        <v>7.2999999999999995E-2</v>
      </c>
      <c r="Q144" s="14">
        <f>[1]!s_dq_close(A144,O144,3)</f>
        <v>8.819996980451366</v>
      </c>
      <c r="R144" s="6">
        <f>P144/Q144</f>
        <v>8.2766468244600457E-3</v>
      </c>
    </row>
    <row r="145" spans="1:18" s="41" customFormat="1" x14ac:dyDescent="0.15">
      <c r="A145" s="35" t="s">
        <v>403</v>
      </c>
      <c r="B145" s="35" t="s">
        <v>404</v>
      </c>
      <c r="C145" s="36">
        <v>9.9599999999999992E-4</v>
      </c>
      <c r="D145" s="37">
        <f>C145*L145*[1]!s_dq_close("000300.SH",I145,1)</f>
        <v>0</v>
      </c>
      <c r="E145" s="25" t="str">
        <f>[1]!s_div_ifdiv(A145,"2017/12/31")</f>
        <v>否</v>
      </c>
      <c r="F145" s="25" t="str">
        <f>[1]!s_div_progress(A145,"20171231")</f>
        <v>董事会预案</v>
      </c>
      <c r="G145" s="25">
        <f>[1]!s_div_exdate(A145,"2017/12/31")</f>
        <v>0</v>
      </c>
      <c r="H145" s="25">
        <f>[1]!s_div_ifdiv(A145,"2018/06/30")</f>
        <v>0</v>
      </c>
      <c r="I145" s="25" t="str">
        <f>[1]!s_div_recorddate(A145,"2016/12/31")</f>
        <v>2017-06-12</v>
      </c>
      <c r="J145" s="38">
        <f>[1]!s_div_cashbeforetax(A145,"2017/12/31")</f>
        <v>0</v>
      </c>
      <c r="K145" s="38">
        <f>[1]!s_dq_close(A145,I145,3)</f>
        <v>10.630002276357345</v>
      </c>
      <c r="L145" s="36">
        <f>J145/K145</f>
        <v>0</v>
      </c>
      <c r="M145" s="39">
        <f>[1]!s_performanceexpress_perfexnetprofittoshareholder(A145,"2017/12/31",1)</f>
        <v>0</v>
      </c>
      <c r="N145" s="40" t="str">
        <f>[1]!s_div_ifdiv(A145,"2017/06/30")</f>
        <v>否</v>
      </c>
      <c r="O145" s="25">
        <f>[1]!s_div_recorddate(A145,"2017/06/30")</f>
        <v>0</v>
      </c>
      <c r="P145" s="38">
        <f>[1]!s_div_cashbeforetax(A145,"2017/06/30")</f>
        <v>0</v>
      </c>
      <c r="Q145" s="38">
        <f>[1]!s_dq_close(A145,O145,3)</f>
        <v>5.9593673995377712</v>
      </c>
      <c r="R145" s="36">
        <f>P145/Q145</f>
        <v>0</v>
      </c>
    </row>
    <row r="146" spans="1:18" s="41" customFormat="1" x14ac:dyDescent="0.15">
      <c r="A146" s="35" t="s">
        <v>126</v>
      </c>
      <c r="B146" s="35" t="s">
        <v>127</v>
      </c>
      <c r="C146" s="36">
        <v>5.3799999999999996E-4</v>
      </c>
      <c r="D146" s="37">
        <f>C146*L146*[1]!s_dq_close("000300.SH",I146,1)</f>
        <v>0</v>
      </c>
      <c r="E146" s="25" t="str">
        <f>[1]!s_div_ifdiv(A146,"2017/12/31")</f>
        <v>否</v>
      </c>
      <c r="F146" s="25" t="str">
        <f>[1]!s_div_progress(A146,"20171231")</f>
        <v>董事会预案</v>
      </c>
      <c r="G146" s="25">
        <f>[1]!s_div_exdate(A146,"2017/12/31")</f>
        <v>0</v>
      </c>
      <c r="H146" s="25">
        <f>[1]!s_div_ifdiv(A146,"2018/06/30")</f>
        <v>0</v>
      </c>
      <c r="I146" s="25" t="str">
        <f>[1]!s_div_recorddate(A146,"2016/12/31")</f>
        <v>2017-06-12</v>
      </c>
      <c r="J146" s="38">
        <f>[1]!s_div_cashbeforetax(A146,"2017/12/31")</f>
        <v>0</v>
      </c>
      <c r="K146" s="38">
        <f>[1]!s_dq_close(A146,I146,3)</f>
        <v>15.489999140585653</v>
      </c>
      <c r="L146" s="36">
        <f>J146/K146</f>
        <v>0</v>
      </c>
      <c r="M146" s="39">
        <f>[1]!s_performanceexpress_perfexnetprofittoshareholder(A146,"2017/12/31",1)</f>
        <v>82371825.909999996</v>
      </c>
      <c r="N146" s="40" t="str">
        <f>[1]!s_div_ifdiv(A146,"2017/06/30")</f>
        <v>否</v>
      </c>
      <c r="O146" s="25">
        <f>[1]!s_div_recorddate(A146,"2017/06/30")</f>
        <v>0</v>
      </c>
      <c r="P146" s="38">
        <f>[1]!s_div_cashbeforetax(A146,"2017/06/30")</f>
        <v>0</v>
      </c>
      <c r="Q146" s="38">
        <f>[1]!s_dq_close(A146,O146,3)</f>
        <v>5.1754437516469469</v>
      </c>
      <c r="R146" s="36">
        <f>P146/Q146</f>
        <v>0</v>
      </c>
    </row>
    <row r="147" spans="1:18" x14ac:dyDescent="0.15">
      <c r="A147" s="7" t="s">
        <v>233</v>
      </c>
      <c r="B147" s="8" t="s">
        <v>234</v>
      </c>
      <c r="C147" s="6">
        <v>2.6608999999999997E-2</v>
      </c>
      <c r="D147" s="18">
        <f>C147*L147*[1]!s_dq_close("000300.SH",I147,1)</f>
        <v>3.2430899756909217</v>
      </c>
      <c r="E147" s="4" t="str">
        <f>[1]!s_div_ifdiv(A147,"2017/12/31")</f>
        <v>是</v>
      </c>
      <c r="F147" s="3" t="str">
        <f>[1]!s_div_progress(A147,"20171231")</f>
        <v>董事会预案</v>
      </c>
      <c r="G147" s="3">
        <f>[1]!s_div_exdate(A147,"2017/12/31")</f>
        <v>0</v>
      </c>
      <c r="H147" s="4">
        <f>[1]!s_div_ifdiv(A147,"2018/06/30")</f>
        <v>0</v>
      </c>
      <c r="I147" s="3" t="str">
        <f>[1]!s_div_recorddate(A147,"2016/12/31")</f>
        <v>2017-06-13</v>
      </c>
      <c r="J147" s="13">
        <f>[1]!s_div_cashbeforetax(A147,"2016/12/31")</f>
        <v>0.74</v>
      </c>
      <c r="K147" s="14">
        <f>[1]!s_dq_close(A147,I147,3)</f>
        <v>21.750000749657413</v>
      </c>
      <c r="L147" s="6">
        <f>J147/K147</f>
        <v>3.4022987333076564E-2</v>
      </c>
      <c r="M147" s="10">
        <f>[1]!s_performanceexpress_perfexnetprofittoshareholder(A147,"2017/12/31",1)</f>
        <v>70150000000</v>
      </c>
      <c r="N147" s="23" t="str">
        <f>[1]!s_div_ifdiv(A147,"2017/06/30")</f>
        <v>否</v>
      </c>
      <c r="O147" s="3">
        <f>[1]!s_div_recorddate(A147,"2017/06/30")</f>
        <v>0</v>
      </c>
      <c r="P147" s="13">
        <f>[1]!s_div_cashbeforetax(A147,"2017/06/30")</f>
        <v>0</v>
      </c>
      <c r="Q147" s="14">
        <f>[1]!s_dq_close(A147,O147,3)</f>
        <v>2.3029821458392608</v>
      </c>
      <c r="R147" s="6">
        <f>P147/Q147</f>
        <v>0</v>
      </c>
    </row>
    <row r="148" spans="1:18" x14ac:dyDescent="0.15">
      <c r="A148" s="5" t="s">
        <v>431</v>
      </c>
      <c r="B148" s="5" t="s">
        <v>432</v>
      </c>
      <c r="C148" s="6">
        <v>1.9029000000000001E-2</v>
      </c>
      <c r="D148" s="18">
        <f>C148*L148*[1]!s_dq_close("000300.SH",I148,1)</f>
        <v>2.6102856257265308</v>
      </c>
      <c r="E148" s="4" t="str">
        <f>[1]!s_div_ifdiv(A148,"2017/12/31")</f>
        <v>是</v>
      </c>
      <c r="F148" s="3" t="str">
        <f>[1]!s_div_progress(A148,"20171231")</f>
        <v>董事会预案</v>
      </c>
      <c r="G148" s="3">
        <f>[1]!s_div_exdate(A148,"2017/12/31")</f>
        <v>0</v>
      </c>
      <c r="H148" s="4">
        <f>[1]!s_div_ifdiv(A148,"2018/06/30")</f>
        <v>0</v>
      </c>
      <c r="I148" s="3" t="str">
        <f>[1]!s_div_recorddate(A148,"2016/12/31")</f>
        <v>2017-06-13</v>
      </c>
      <c r="J148" s="13">
        <f>[1]!s_div_cashbeforetax(A148,"2016/12/31")</f>
        <v>0.61</v>
      </c>
      <c r="K148" s="14">
        <f>[1]!s_dq_close(A148,I148,3)</f>
        <v>15.929999792544685</v>
      </c>
      <c r="L148" s="6">
        <f>J148/K148</f>
        <v>3.8292530316634585E-2</v>
      </c>
      <c r="M148" s="10">
        <f>[1]!s_performanceexpress_perfexnetprofittoshareholder(A148,"2017/12/31",1)</f>
        <v>57371000000</v>
      </c>
      <c r="N148" s="23" t="str">
        <f>[1]!s_div_ifdiv(A148,"2017/06/30")</f>
        <v>否</v>
      </c>
      <c r="O148" s="3">
        <f>[1]!s_div_recorddate(A148,"2017/06/30")</f>
        <v>0</v>
      </c>
      <c r="P148" s="13">
        <f>[1]!s_div_cashbeforetax(A148,"2017/06/30")</f>
        <v>0</v>
      </c>
      <c r="Q148" s="14">
        <f>[1]!s_dq_close(A148,O148,3)</f>
        <v>5.8245048842596292</v>
      </c>
      <c r="R148" s="6">
        <f>P148/Q148</f>
        <v>0</v>
      </c>
    </row>
    <row r="149" spans="1:18" x14ac:dyDescent="0.15">
      <c r="A149" s="5" t="s">
        <v>219</v>
      </c>
      <c r="B149" s="5" t="s">
        <v>220</v>
      </c>
      <c r="C149" s="6">
        <v>7.5029999999999993E-3</v>
      </c>
      <c r="D149" s="18">
        <f>C149*L149*[1]!s_dq_close("000300.SH",I149,1)</f>
        <v>0.88607959295702854</v>
      </c>
      <c r="E149" s="4" t="str">
        <f>[1]!s_div_ifdiv(A149,"2017/12/31")</f>
        <v>是</v>
      </c>
      <c r="F149" s="3" t="str">
        <f>[1]!s_div_progress(A149,"20171231")</f>
        <v>董事会预案</v>
      </c>
      <c r="G149" s="3">
        <f>[1]!s_div_exdate(A149,"2017/12/31")</f>
        <v>0</v>
      </c>
      <c r="H149" s="4">
        <f>[1]!s_div_ifdiv(A149,"2018/06/30")</f>
        <v>0</v>
      </c>
      <c r="I149" s="3" t="str">
        <f>[1]!s_div_recorddate(A149,"2016/12/31")</f>
        <v>2017-06-13</v>
      </c>
      <c r="J149" s="13">
        <f>[1]!s_div_cashbeforetax(A149,"2016/12/31")</f>
        <v>0.21000000000000002</v>
      </c>
      <c r="K149" s="14">
        <f>[1]!s_dq_close(A149,I149,3)</f>
        <v>6.370001101848791</v>
      </c>
      <c r="L149" s="6">
        <f>J149/K149</f>
        <v>3.2967027264571569E-2</v>
      </c>
      <c r="M149" s="10">
        <f>[1]!s_performanceexpress_perfexnetprofittoshareholder(A149,"2017/12/31",1)</f>
        <v>0</v>
      </c>
      <c r="N149" s="23" t="str">
        <f>[1]!s_div_ifdiv(A149,"2017/06/30")</f>
        <v>否</v>
      </c>
      <c r="O149" s="3">
        <f>[1]!s_div_recorddate(A149,"2017/06/30")</f>
        <v>0</v>
      </c>
      <c r="P149" s="13">
        <f>[1]!s_div_cashbeforetax(A149,"2017/06/30")</f>
        <v>0</v>
      </c>
      <c r="Q149" s="14">
        <f>[1]!s_dq_close(A149,O149,3)</f>
        <v>2.8194366126760757</v>
      </c>
      <c r="R149" s="6">
        <f>P149/Q149</f>
        <v>0</v>
      </c>
    </row>
    <row r="150" spans="1:18" x14ac:dyDescent="0.15">
      <c r="A150" s="5" t="s">
        <v>21</v>
      </c>
      <c r="B150" s="5" t="s">
        <v>22</v>
      </c>
      <c r="C150" s="6">
        <v>2.686E-3</v>
      </c>
      <c r="D150" s="18">
        <f>C150*L150*[1]!s_dq_close("000300.SH",I150,1)</f>
        <v>6.4701047353793589E-2</v>
      </c>
      <c r="E150" s="4" t="str">
        <f>[1]!s_div_ifdiv(A150,"2017/12/31")</f>
        <v>是</v>
      </c>
      <c r="F150" s="3" t="str">
        <f>[1]!s_div_progress(A150,"20171231")</f>
        <v>董事会预案</v>
      </c>
      <c r="G150" s="3">
        <f>[1]!s_div_exdate(A150,"2017/12/31")</f>
        <v>0</v>
      </c>
      <c r="H150" s="4">
        <f>[1]!s_div_ifdiv(A150,"2018/06/30")</f>
        <v>0</v>
      </c>
      <c r="I150" s="3" t="str">
        <f>[1]!s_div_recorddate(A150,"2016/12/31")</f>
        <v>2017-06-13</v>
      </c>
      <c r="J150" s="13">
        <f>[1]!s_div_cashbeforetax(A150,"2016/12/31")</f>
        <v>6.9999999999999993E-2</v>
      </c>
      <c r="K150" s="14">
        <f>[1]!s_dq_close(A150,I150,3)</f>
        <v>10.41000021012038</v>
      </c>
      <c r="L150" s="6">
        <f>J150/K150</f>
        <v>6.724303418548204E-3</v>
      </c>
      <c r="M150" s="10">
        <f>[1]!s_performanceexpress_perfexnetprofittoshareholder(A150,"2017/12/31",1)</f>
        <v>0</v>
      </c>
      <c r="N150" s="23" t="str">
        <f>[1]!s_div_ifdiv(A150,"2017/06/30")</f>
        <v>否</v>
      </c>
      <c r="O150" s="3">
        <f>[1]!s_div_recorddate(A150,"2017/06/30")</f>
        <v>0</v>
      </c>
      <c r="P150" s="13">
        <f>[1]!s_div_cashbeforetax(A150,"2017/06/30")</f>
        <v>0</v>
      </c>
      <c r="Q150" s="14">
        <f>[1]!s_dq_close(A150,O150,3)</f>
        <v>2.3359127472882175</v>
      </c>
      <c r="R150" s="6">
        <f>P150/Q150</f>
        <v>0</v>
      </c>
    </row>
    <row r="151" spans="1:18" x14ac:dyDescent="0.15">
      <c r="A151" s="5" t="s">
        <v>242</v>
      </c>
      <c r="B151" s="5" t="s">
        <v>243</v>
      </c>
      <c r="C151" s="6">
        <v>2.6250000000000002E-3</v>
      </c>
      <c r="D151" s="18">
        <f>C151*L151*[1]!s_dq_close("000300.SH",I151,1)</f>
        <v>0.42646040005907038</v>
      </c>
      <c r="E151" s="4" t="str">
        <f>[1]!s_div_ifdiv(A151,"2017/12/31")</f>
        <v>是</v>
      </c>
      <c r="F151" s="3" t="str">
        <f>[1]!s_div_progress(A151,"20171231")</f>
        <v>董事会预案</v>
      </c>
      <c r="G151" s="3">
        <f>[1]!s_div_exdate(A151,"2017/12/31")</f>
        <v>0</v>
      </c>
      <c r="H151" s="4">
        <f>[1]!s_div_ifdiv(A151,"2018/06/30")</f>
        <v>0</v>
      </c>
      <c r="I151" s="3" t="str">
        <f>[1]!s_div_recorddate(A151,"2016/12/31")</f>
        <v>2017-06-13</v>
      </c>
      <c r="J151" s="13">
        <f>[1]!s_div_cashbeforetax(A151,"2016/12/31")</f>
        <v>1</v>
      </c>
      <c r="K151" s="14">
        <f>[1]!s_dq_close(A151,I151,3)</f>
        <v>22.050000243158564</v>
      </c>
      <c r="L151" s="6">
        <f>J151/K151</f>
        <v>4.5351473422784616E-2</v>
      </c>
      <c r="M151" s="10">
        <f>[1]!s_performanceexpress_perfexnetprofittoshareholder(A151,"2017/12/31",1)</f>
        <v>0</v>
      </c>
      <c r="N151" s="23" t="str">
        <f>[1]!s_div_ifdiv(A151,"2017/06/30")</f>
        <v>否</v>
      </c>
      <c r="O151" s="3">
        <f>[1]!s_div_recorddate(A151,"2017/06/30")</f>
        <v>0</v>
      </c>
      <c r="P151" s="13">
        <f>[1]!s_div_cashbeforetax(A151,"2017/06/30")</f>
        <v>0</v>
      </c>
      <c r="Q151" s="14">
        <f>[1]!s_dq_close(A151,O151,3)</f>
        <v>0.67515303856893227</v>
      </c>
      <c r="R151" s="6">
        <f>P151/Q151</f>
        <v>0</v>
      </c>
    </row>
    <row r="152" spans="1:18" x14ac:dyDescent="0.15">
      <c r="A152" s="5" t="s">
        <v>106</v>
      </c>
      <c r="B152" s="5" t="s">
        <v>107</v>
      </c>
      <c r="C152" s="6">
        <v>1.9109999999999999E-3</v>
      </c>
      <c r="D152" s="18">
        <f>C152*L152*[1]!s_dq_close("000300.SH",I152,1)</f>
        <v>9.8452248008333049E-2</v>
      </c>
      <c r="E152" s="4" t="str">
        <f>[1]!s_div_ifdiv(A152,"2017/12/31")</f>
        <v>是</v>
      </c>
      <c r="F152" s="3" t="str">
        <f>[1]!s_div_progress(A152,"20171231")</f>
        <v>董事会预案</v>
      </c>
      <c r="G152" s="3">
        <f>[1]!s_div_exdate(A152,"2017/12/31")</f>
        <v>0</v>
      </c>
      <c r="H152" s="4">
        <f>[1]!s_div_ifdiv(A152,"2018/06/30")</f>
        <v>0</v>
      </c>
      <c r="I152" s="3" t="str">
        <f>[1]!s_div_recorddate(A152,"2016/12/31")</f>
        <v>2017-06-13</v>
      </c>
      <c r="J152" s="13">
        <f>[1]!s_div_cashbeforetax(A152,"2016/12/31")</f>
        <v>0.15</v>
      </c>
      <c r="K152" s="14">
        <f>[1]!s_dq_close(A152,I152,3)</f>
        <v>10.430000035378432</v>
      </c>
      <c r="L152" s="6">
        <f>J152/K152</f>
        <v>1.4381591514017434E-2</v>
      </c>
      <c r="M152" s="10">
        <f>[1]!s_performanceexpress_perfexnetprofittoshareholder(A152,"2017/12/31",1)</f>
        <v>1942208000</v>
      </c>
      <c r="N152" s="23" t="str">
        <f>[1]!s_div_ifdiv(A152,"2017/06/30")</f>
        <v>否</v>
      </c>
      <c r="O152" s="3">
        <f>[1]!s_div_recorddate(A152,"2017/06/30")</f>
        <v>0</v>
      </c>
      <c r="P152" s="13">
        <f>[1]!s_div_cashbeforetax(A152,"2017/06/30")</f>
        <v>0</v>
      </c>
      <c r="Q152" s="14">
        <f>[1]!s_dq_close(A152,O152,3)</f>
        <v>0.7162327658295744</v>
      </c>
      <c r="R152" s="6">
        <f>P152/Q152</f>
        <v>0</v>
      </c>
    </row>
    <row r="153" spans="1:18" x14ac:dyDescent="0.15">
      <c r="A153" s="5" t="s">
        <v>534</v>
      </c>
      <c r="B153" s="5" t="s">
        <v>535</v>
      </c>
      <c r="C153" s="6">
        <v>1.7879999999999999E-3</v>
      </c>
      <c r="D153" s="18">
        <f>C153*L153*[1]!s_dq_close("000300.SH",I153,1)</f>
        <v>0.1069572787251018</v>
      </c>
      <c r="E153" s="4" t="str">
        <f>[1]!s_div_ifdiv(A153,"2017/12/31")</f>
        <v>是</v>
      </c>
      <c r="F153" s="3" t="str">
        <f>[1]!s_div_progress(A153,"20171231")</f>
        <v>董事会预案</v>
      </c>
      <c r="G153" s="3">
        <f>[1]!s_div_exdate(A153,"2017/12/31")</f>
        <v>0</v>
      </c>
      <c r="H153" s="4">
        <f>[1]!s_div_ifdiv(A153,"2018/06/30")</f>
        <v>0</v>
      </c>
      <c r="I153" s="3" t="str">
        <f>[1]!s_div_recorddate(A153,"2016/12/31")</f>
        <v>2017-06-13</v>
      </c>
      <c r="J153" s="13">
        <f>[1]!s_div_cashbeforetax(A153,"2016/12/31")</f>
        <v>0.26</v>
      </c>
      <c r="K153" s="14">
        <f>[1]!s_dq_close(A153,I153,3)</f>
        <v>15.569996626336801</v>
      </c>
      <c r="L153" s="6">
        <f>J153/K153</f>
        <v>1.6698783322804802E-2</v>
      </c>
      <c r="M153" s="10">
        <f>[1]!s_performanceexpress_perfexnetprofittoshareholder(A153,"2017/12/31",1)</f>
        <v>4530000000</v>
      </c>
      <c r="N153" s="23" t="str">
        <f>[1]!s_div_ifdiv(A153,"2017/06/30")</f>
        <v>否</v>
      </c>
      <c r="O153" s="3">
        <f>[1]!s_div_recorddate(A153,"2017/06/30")</f>
        <v>0</v>
      </c>
      <c r="P153" s="13">
        <f>[1]!s_div_cashbeforetax(A153,"2017/06/30")</f>
        <v>0</v>
      </c>
      <c r="Q153" s="14">
        <f>[1]!s_dq_close(A153,O153,3)</f>
        <v>12.029125631086487</v>
      </c>
      <c r="R153" s="6">
        <f>P153/Q153</f>
        <v>0</v>
      </c>
    </row>
    <row r="154" spans="1:18" x14ac:dyDescent="0.15">
      <c r="A154" s="5" t="s">
        <v>349</v>
      </c>
      <c r="B154" s="5" t="s">
        <v>350</v>
      </c>
      <c r="C154" s="6">
        <v>1.212E-3</v>
      </c>
      <c r="D154" s="18">
        <f>C154*L154*[1]!s_dq_close("000300.SH",I154,1)</f>
        <v>7.4021332830131598E-2</v>
      </c>
      <c r="E154" s="4" t="str">
        <f>[1]!s_div_ifdiv(A154,"2017/12/31")</f>
        <v>是</v>
      </c>
      <c r="F154" s="3" t="str">
        <f>[1]!s_div_progress(A154,"20171231")</f>
        <v>董事会预案</v>
      </c>
      <c r="G154" s="3">
        <f>[1]!s_div_exdate(A154,"2017/12/31")</f>
        <v>0</v>
      </c>
      <c r="H154" s="4">
        <f>[1]!s_div_ifdiv(A154,"2018/06/30")</f>
        <v>0</v>
      </c>
      <c r="I154" s="3" t="str">
        <f>[1]!s_div_recorddate(A154,"2016/12/31")</f>
        <v>2017-06-13</v>
      </c>
      <c r="J154" s="13">
        <f>[1]!s_div_cashbeforetax(A154,"2016/12/31")</f>
        <v>0.39400000000000002</v>
      </c>
      <c r="K154" s="14">
        <f>[1]!s_dq_close(A154,I154,3)</f>
        <v>23.109999801177029</v>
      </c>
      <c r="L154" s="6">
        <f>J154/K154</f>
        <v>1.7048896728243716E-2</v>
      </c>
      <c r="M154" s="10">
        <f>[1]!s_performanceexpress_perfexnetprofittoshareholder(A154,"2017/12/31",1)</f>
        <v>3129917746.27</v>
      </c>
      <c r="N154" s="23" t="str">
        <f>[1]!s_div_ifdiv(A154,"2017/06/30")</f>
        <v>否</v>
      </c>
      <c r="O154" s="3">
        <f>[1]!s_div_recorddate(A154,"2017/06/30")</f>
        <v>0</v>
      </c>
      <c r="P154" s="13">
        <f>[1]!s_div_cashbeforetax(A154,"2017/06/30")</f>
        <v>0</v>
      </c>
      <c r="Q154" s="14">
        <f>[1]!s_dq_close(A154,O154,3)</f>
        <v>1.9390471566222698</v>
      </c>
      <c r="R154" s="6">
        <f>P154/Q154</f>
        <v>0</v>
      </c>
    </row>
    <row r="155" spans="1:18" x14ac:dyDescent="0.15">
      <c r="A155" s="5" t="s">
        <v>223</v>
      </c>
      <c r="B155" s="5" t="s">
        <v>224</v>
      </c>
      <c r="C155" s="6">
        <v>1.918E-3</v>
      </c>
      <c r="D155" s="18">
        <f>C155*L155*[1]!s_dq_close("000300.SH",I155,1)</f>
        <v>0.28252932688624749</v>
      </c>
      <c r="E155" s="4" t="str">
        <f>[1]!s_div_ifdiv(A155,"2017/12/31")</f>
        <v>是</v>
      </c>
      <c r="F155" s="3" t="str">
        <f>[1]!s_div_progress(A155,"20171231")</f>
        <v>董事会预案</v>
      </c>
      <c r="G155" s="3">
        <f>[1]!s_div_exdate(A155,"2017/12/31")</f>
        <v>0</v>
      </c>
      <c r="H155" s="4">
        <f>[1]!s_div_ifdiv(A155,"2018/06/30")</f>
        <v>0</v>
      </c>
      <c r="I155" s="3" t="str">
        <f>[1]!s_div_recorddate(A155,"2016/12/31")</f>
        <v>2017-06-14</v>
      </c>
      <c r="J155" s="13">
        <f>[1]!s_div_cashbeforetax(A155,"2016/12/31")</f>
        <v>0.22999999999999998</v>
      </c>
      <c r="K155" s="14">
        <f>[1]!s_dq_close(A155,I155,3)</f>
        <v>5.519999235852473</v>
      </c>
      <c r="L155" s="6">
        <f>J155/K155</f>
        <v>4.1666672434689252E-2</v>
      </c>
      <c r="M155" s="10">
        <f>[1]!s_performanceexpress_perfexnetprofittoshareholder(A155,"2017/12/31",1)</f>
        <v>0</v>
      </c>
      <c r="N155" s="23" t="str">
        <f>[1]!s_div_ifdiv(A155,"2017/06/30")</f>
        <v>否</v>
      </c>
      <c r="O155" s="3">
        <f>[1]!s_div_recorddate(A155,"2017/06/30")</f>
        <v>0</v>
      </c>
      <c r="P155" s="13">
        <f>[1]!s_div_cashbeforetax(A155,"2017/06/30")</f>
        <v>0</v>
      </c>
      <c r="Q155" s="14">
        <f>[1]!s_dq_close(A155,O155,3)</f>
        <v>5.9005478605530435</v>
      </c>
      <c r="R155" s="6">
        <f>P155/Q155</f>
        <v>0</v>
      </c>
    </row>
    <row r="156" spans="1:18" s="33" customFormat="1" x14ac:dyDescent="0.15">
      <c r="A156" s="27" t="s">
        <v>261</v>
      </c>
      <c r="B156" s="27" t="s">
        <v>262</v>
      </c>
      <c r="C156" s="28">
        <v>1.0610000000000001E-3</v>
      </c>
      <c r="D156" s="29">
        <f>C156*L156*[1]!s_dq_close("000300.SH",I156,1)</f>
        <v>2.2050883243404065E-2</v>
      </c>
      <c r="E156" s="24" t="str">
        <f>[1]!s_div_ifdiv(A156,"2017/12/31")</f>
        <v>是</v>
      </c>
      <c r="F156" s="24" t="str">
        <f>[1]!s_div_progress(A156,"20171231")</f>
        <v>董事会预案</v>
      </c>
      <c r="G156" s="24">
        <f>[1]!s_div_exdate(A156,"2017/12/31")</f>
        <v>0</v>
      </c>
      <c r="H156" s="24">
        <f>[1]!s_div_ifdiv(A156,"2018/06/30")</f>
        <v>0</v>
      </c>
      <c r="I156" s="34">
        <v>43174</v>
      </c>
      <c r="J156" s="30">
        <f>[1]!s_div_cashbeforetax(A156,"2016/12/31")</f>
        <v>0.11000000000000001</v>
      </c>
      <c r="K156" s="30">
        <f>[1]!s_dq_close(A156,I156,3)</f>
        <v>21.68</v>
      </c>
      <c r="L156" s="28">
        <f>J156/K156</f>
        <v>5.0738007380073807E-3</v>
      </c>
      <c r="M156" s="31">
        <f>[1]!s_performanceexpress_perfexnetprofittoshareholder(A156,"2017/12/31",1)</f>
        <v>0</v>
      </c>
      <c r="N156" s="32" t="str">
        <f>[1]!s_div_ifdiv(A156,"2017/06/30")</f>
        <v>否</v>
      </c>
      <c r="O156" s="24">
        <f>[1]!s_div_recorddate(A156,"2017/06/30")</f>
        <v>0</v>
      </c>
      <c r="P156" s="30">
        <f>[1]!s_div_cashbeforetax(A156,"2017/06/30")</f>
        <v>0</v>
      </c>
      <c r="Q156" s="30">
        <f>[1]!s_dq_close(A156,O156,3)</f>
        <v>0.73312323989177597</v>
      </c>
      <c r="R156" s="28">
        <f>P156/Q156</f>
        <v>0</v>
      </c>
    </row>
    <row r="157" spans="1:18" x14ac:dyDescent="0.15">
      <c r="A157" s="5" t="s">
        <v>483</v>
      </c>
      <c r="B157" s="5" t="s">
        <v>484</v>
      </c>
      <c r="C157" s="6">
        <v>1.1584000000000001E-2</v>
      </c>
      <c r="D157" s="18">
        <f>C157*L157*[1]!s_dq_close("000300.SH",I157,1)</f>
        <v>0.94197986458023508</v>
      </c>
      <c r="E157" s="4" t="str">
        <f>[1]!s_div_ifdiv(A157,"2017/12/31")</f>
        <v>是</v>
      </c>
      <c r="F157" s="3" t="str">
        <f>[1]!s_div_progress(A157,"20171231")</f>
        <v>股东大会通过</v>
      </c>
      <c r="G157" s="3">
        <f>[1]!s_div_exdate(A157,"2017/12/31")</f>
        <v>0</v>
      </c>
      <c r="H157" s="4">
        <f>[1]!s_div_ifdiv(A157,"2018/06/30")</f>
        <v>0</v>
      </c>
      <c r="I157" s="3" t="str">
        <f>[1]!s_div_recorddate(A157,"2016/12/31")</f>
        <v>2017-06-15</v>
      </c>
      <c r="J157" s="13">
        <f>[1]!s_div_cashbeforetax(A157,"2016/12/31")</f>
        <v>0.215</v>
      </c>
      <c r="K157" s="14">
        <f>[1]!s_dq_close(A157,I157,3)</f>
        <v>9.3299974111149453</v>
      </c>
      <c r="L157" s="6">
        <f>J157/K157</f>
        <v>2.3043950660036384E-2</v>
      </c>
      <c r="M157" s="10">
        <f>[1]!s_performanceexpress_perfexnetprofittoshareholder(A157,"2017/12/31",1)</f>
        <v>0</v>
      </c>
      <c r="N157" s="23" t="str">
        <f>[1]!s_div_ifdiv(A157,"2017/06/30")</f>
        <v>否</v>
      </c>
      <c r="O157" s="3">
        <f>[1]!s_div_recorddate(A157,"2017/06/30")</f>
        <v>0</v>
      </c>
      <c r="P157" s="13">
        <f>[1]!s_div_cashbeforetax(A157,"2017/06/30")</f>
        <v>0</v>
      </c>
      <c r="Q157" s="14">
        <f>[1]!s_dq_close(A157,O157,3)</f>
        <v>5.3161696224461217</v>
      </c>
      <c r="R157" s="6">
        <f>P157/Q157</f>
        <v>0</v>
      </c>
    </row>
    <row r="158" spans="1:18" x14ac:dyDescent="0.15">
      <c r="A158" s="5" t="s">
        <v>253</v>
      </c>
      <c r="B158" s="5" t="s">
        <v>254</v>
      </c>
      <c r="C158" s="6">
        <v>1.0092E-2</v>
      </c>
      <c r="D158" s="18">
        <f>C158*L158*[1]!s_dq_close("000300.SH",I158,1)</f>
        <v>1.9476548786710604</v>
      </c>
      <c r="E158" s="4" t="str">
        <f>[1]!s_div_ifdiv(A158,"2017/12/31")</f>
        <v>是</v>
      </c>
      <c r="F158" s="3" t="str">
        <f>[1]!s_div_progress(A158,"20171231")</f>
        <v>董事会预案</v>
      </c>
      <c r="G158" s="3">
        <f>[1]!s_div_exdate(A158,"2017/12/31")</f>
        <v>0</v>
      </c>
      <c r="H158" s="4">
        <f>[1]!s_div_ifdiv(A158,"2018/06/30")</f>
        <v>0</v>
      </c>
      <c r="I158" s="3" t="str">
        <f>[1]!s_div_recorddate(A158,"2016/12/31")</f>
        <v>2017-06-15</v>
      </c>
      <c r="J158" s="13">
        <f>[1]!s_div_cashbeforetax(A158,"2016/12/31")</f>
        <v>1.65</v>
      </c>
      <c r="K158" s="14">
        <f>[1]!s_dq_close(A158,I158,3)</f>
        <v>30.170000476046411</v>
      </c>
      <c r="L158" s="6">
        <f>J158/K158</f>
        <v>5.4690088629929717E-2</v>
      </c>
      <c r="M158" s="10">
        <f>[1]!s_performanceexpress_perfexnetprofittoshareholder(A158,"2017/12/31",1)</f>
        <v>0</v>
      </c>
      <c r="N158" s="23" t="str">
        <f>[1]!s_div_ifdiv(A158,"2017/06/30")</f>
        <v>否</v>
      </c>
      <c r="O158" s="3">
        <f>[1]!s_div_recorddate(A158,"2017/06/30")</f>
        <v>0</v>
      </c>
      <c r="P158" s="13">
        <f>[1]!s_div_cashbeforetax(A158,"2017/06/30")</f>
        <v>0</v>
      </c>
      <c r="Q158" s="14">
        <f>[1]!s_dq_close(A158,O158,3)</f>
        <v>1.5468510609060016</v>
      </c>
      <c r="R158" s="6">
        <f>P158/Q158</f>
        <v>0</v>
      </c>
    </row>
    <row r="159" spans="1:18" x14ac:dyDescent="0.15">
      <c r="A159" s="5" t="s">
        <v>128</v>
      </c>
      <c r="B159" s="5" t="s">
        <v>129</v>
      </c>
      <c r="C159" s="6">
        <v>6.2039999999999994E-3</v>
      </c>
      <c r="D159" s="18">
        <f>C159*L159*[1]!s_dq_close("000300.SH",I159,1)</f>
        <v>0.53790238906791221</v>
      </c>
      <c r="E159" s="4" t="str">
        <f>[1]!s_div_ifdiv(A159,"2017/12/31")</f>
        <v>是</v>
      </c>
      <c r="F159" s="3" t="str">
        <f>[1]!s_div_progress(A159,"20171231")</f>
        <v>董事会预案</v>
      </c>
      <c r="G159" s="3">
        <f>[1]!s_div_exdate(A159,"2017/12/31")</f>
        <v>0</v>
      </c>
      <c r="H159" s="4">
        <f>[1]!s_div_ifdiv(A159,"2018/06/30")</f>
        <v>0</v>
      </c>
      <c r="I159" s="3" t="str">
        <f>[1]!s_div_recorddate(A159,"2016/12/31")</f>
        <v>2017-06-15</v>
      </c>
      <c r="J159" s="13">
        <f>[1]!s_div_cashbeforetax(A159,"2016/12/31")</f>
        <v>2.1</v>
      </c>
      <c r="K159" s="14">
        <f>[1]!s_dq_close(A159,I159,3)</f>
        <v>85.470008024142729</v>
      </c>
      <c r="L159" s="6">
        <f>J159/K159</f>
        <v>2.4570022263327888E-2</v>
      </c>
      <c r="M159" s="10">
        <f>[1]!s_performanceexpress_perfexnetprofittoshareholder(A159,"2017/12/31",1)</f>
        <v>6598305100</v>
      </c>
      <c r="N159" s="23" t="str">
        <f>[1]!s_div_ifdiv(A159,"2017/06/30")</f>
        <v>否</v>
      </c>
      <c r="O159" s="3">
        <f>[1]!s_div_recorddate(A159,"2017/06/30")</f>
        <v>0</v>
      </c>
      <c r="P159" s="13">
        <f>[1]!s_div_cashbeforetax(A159,"2017/06/30")</f>
        <v>0</v>
      </c>
      <c r="Q159" s="14">
        <f>[1]!s_dq_close(A159,O159,3)</f>
        <v>22.393726597842448</v>
      </c>
      <c r="R159" s="6">
        <f>P159/Q159</f>
        <v>0</v>
      </c>
    </row>
    <row r="160" spans="1:18" x14ac:dyDescent="0.15">
      <c r="A160" s="5" t="s">
        <v>511</v>
      </c>
      <c r="B160" s="5" t="s">
        <v>512</v>
      </c>
      <c r="C160" s="6">
        <v>4.4729999999999995E-3</v>
      </c>
      <c r="D160" s="18">
        <f>C160*L160*[1]!s_dq_close("000300.SH",I160,1)</f>
        <v>0.56092002726391732</v>
      </c>
      <c r="E160" s="4" t="str">
        <f>[1]!s_div_ifdiv(A160,"2017/12/31")</f>
        <v>是</v>
      </c>
      <c r="F160" s="3" t="str">
        <f>[1]!s_div_progress(A160,"20171231")</f>
        <v>董事会预案</v>
      </c>
      <c r="G160" s="3">
        <f>[1]!s_div_exdate(A160,"2017/12/31")</f>
        <v>0</v>
      </c>
      <c r="H160" s="4">
        <f>[1]!s_div_ifdiv(A160,"2018/06/30")</f>
        <v>0</v>
      </c>
      <c r="I160" s="3" t="str">
        <f>[1]!s_div_recorddate(A160,"2016/12/31")</f>
        <v>2017-06-15</v>
      </c>
      <c r="J160" s="13">
        <f>[1]!s_div_cashbeforetax(A160,"2016/12/31")</f>
        <v>1</v>
      </c>
      <c r="K160" s="14">
        <f>[1]!s_dq_close(A160,I160,3)</f>
        <v>28.139999523271371</v>
      </c>
      <c r="L160" s="6">
        <f>J160/K160</f>
        <v>3.5536603302818624E-2</v>
      </c>
      <c r="M160" s="10">
        <f>[1]!s_performanceexpress_perfexnetprofittoshareholder(A160,"2017/12/31",1)</f>
        <v>2512838489.6599998</v>
      </c>
      <c r="N160" s="23" t="str">
        <f>[1]!s_div_ifdiv(A160,"2017/06/30")</f>
        <v>否</v>
      </c>
      <c r="O160" s="3">
        <f>[1]!s_div_recorddate(A160,"2017/06/30")</f>
        <v>0</v>
      </c>
      <c r="P160" s="13">
        <f>[1]!s_div_cashbeforetax(A160,"2017/06/30")</f>
        <v>0</v>
      </c>
      <c r="Q160" s="14">
        <f>[1]!s_dq_close(A160,O160,3)</f>
        <v>7.9828676816312711</v>
      </c>
      <c r="R160" s="6">
        <f>P160/Q160</f>
        <v>0</v>
      </c>
    </row>
    <row r="161" spans="1:18" x14ac:dyDescent="0.15">
      <c r="A161" s="5" t="s">
        <v>479</v>
      </c>
      <c r="B161" s="5" t="s">
        <v>480</v>
      </c>
      <c r="C161" s="6">
        <v>3.8279999999999998E-3</v>
      </c>
      <c r="D161" s="18">
        <f>C161*L161*[1]!s_dq_close("000300.SH",I161,1)</f>
        <v>0.1205194645777992</v>
      </c>
      <c r="E161" s="4" t="str">
        <f>[1]!s_div_ifdiv(A161,"2017/12/31")</f>
        <v>是</v>
      </c>
      <c r="F161" s="3" t="str">
        <f>[1]!s_div_progress(A161,"20171231")</f>
        <v>董事会预案</v>
      </c>
      <c r="G161" s="3">
        <f>[1]!s_div_exdate(A161,"2017/12/31")</f>
        <v>0</v>
      </c>
      <c r="H161" s="4">
        <f>[1]!s_div_ifdiv(A161,"2018/06/30")</f>
        <v>0</v>
      </c>
      <c r="I161" s="3" t="str">
        <f>[1]!s_div_recorddate(A161,"2016/12/31")</f>
        <v>2017-06-15</v>
      </c>
      <c r="J161" s="13">
        <f>[1]!s_div_cashbeforetax(A161,"2016/12/31")</f>
        <v>0.24</v>
      </c>
      <c r="K161" s="14">
        <f>[1]!s_dq_close(A161,I161,3)</f>
        <v>26.899989547988756</v>
      </c>
      <c r="L161" s="6">
        <f>J161/K161</f>
        <v>8.9219365521256925E-3</v>
      </c>
      <c r="M161" s="10">
        <f>[1]!s_performanceexpress_perfexnetprofittoshareholder(A161,"2017/12/31",1)</f>
        <v>0</v>
      </c>
      <c r="N161" s="23" t="str">
        <f>[1]!s_div_ifdiv(A161,"2017/06/30")</f>
        <v>否</v>
      </c>
      <c r="O161" s="3">
        <f>[1]!s_div_recorddate(A161,"2017/06/30")</f>
        <v>0</v>
      </c>
      <c r="P161" s="13">
        <f>[1]!s_div_cashbeforetax(A161,"2017/06/30")</f>
        <v>0</v>
      </c>
      <c r="Q161" s="14">
        <f>[1]!s_dq_close(A161,O161,3)</f>
        <v>33.081040476475756</v>
      </c>
      <c r="R161" s="6">
        <f>P161/Q161</f>
        <v>0</v>
      </c>
    </row>
    <row r="162" spans="1:18" s="33" customFormat="1" x14ac:dyDescent="0.15">
      <c r="A162" s="5" t="s">
        <v>13</v>
      </c>
      <c r="B162" s="5" t="s">
        <v>14</v>
      </c>
      <c r="C162" s="6">
        <v>1.9239999999999999E-3</v>
      </c>
      <c r="D162" s="18">
        <f>C162*L162*[1]!s_dq_close("000300.SH",I162,1)</f>
        <v>0.12167381687309009</v>
      </c>
      <c r="E162" s="4" t="str">
        <f>[1]!s_div_ifdiv(A162,"2017/12/31")</f>
        <v>是</v>
      </c>
      <c r="F162" s="3" t="str">
        <f>[1]!s_div_progress(A162,"20171231")</f>
        <v>董事会预案</v>
      </c>
      <c r="G162" s="3">
        <f>[1]!s_div_exdate(A162,"2017/12/31")</f>
        <v>0</v>
      </c>
      <c r="H162" s="4">
        <f>[1]!s_div_ifdiv(A162,"2018/06/30")</f>
        <v>0</v>
      </c>
      <c r="I162" s="3" t="str">
        <f>[1]!s_div_recorddate(A162,"2016/12/31")</f>
        <v>2017-06-15</v>
      </c>
      <c r="J162" s="13">
        <f>[1]!s_div_cashbeforetax(A162,"2016/12/31")</f>
        <v>0.1</v>
      </c>
      <c r="K162" s="14">
        <f>[1]!s_dq_close(A162,I162,3)</f>
        <v>5.5799983405481335</v>
      </c>
      <c r="L162" s="6">
        <f>J162/K162</f>
        <v>1.7921152283026813E-2</v>
      </c>
      <c r="M162" s="10">
        <f>[1]!s_performanceexpress_perfexnetprofittoshareholder(A162,"2017/12/31",1)</f>
        <v>4652668800</v>
      </c>
      <c r="N162" s="23" t="str">
        <f>[1]!s_div_ifdiv(A162,"2017/06/30")</f>
        <v>否</v>
      </c>
      <c r="O162" s="3">
        <f>[1]!s_div_recorddate(A162,"2017/06/30")</f>
        <v>0</v>
      </c>
      <c r="P162" s="13">
        <f>[1]!s_div_cashbeforetax(A162,"2017/06/30")</f>
        <v>0</v>
      </c>
      <c r="Q162" s="14">
        <f>[1]!s_dq_close(A162,O162,3)</f>
        <v>14.055271191629494</v>
      </c>
      <c r="R162" s="6">
        <f>P162/Q162</f>
        <v>0</v>
      </c>
    </row>
    <row r="163" spans="1:18" x14ac:dyDescent="0.15">
      <c r="A163" s="5" t="s">
        <v>167</v>
      </c>
      <c r="B163" s="5" t="s">
        <v>168</v>
      </c>
      <c r="C163" s="6">
        <v>1.48E-3</v>
      </c>
      <c r="D163" s="18">
        <f>C163*L163*[1]!s_dq_close("000300.SH",I163,1)</f>
        <v>4.0859709966589823E-2</v>
      </c>
      <c r="E163" s="4" t="str">
        <f>[1]!s_div_ifdiv(A163,"2017/12/31")</f>
        <v>是</v>
      </c>
      <c r="F163" s="3" t="str">
        <f>[1]!s_div_progress(A163,"20171231")</f>
        <v>董事会预案</v>
      </c>
      <c r="G163" s="3">
        <f>[1]!s_div_exdate(A163,"2017/12/31")</f>
        <v>0</v>
      </c>
      <c r="H163" s="4">
        <f>[1]!s_div_ifdiv(A163,"2018/06/30")</f>
        <v>0</v>
      </c>
      <c r="I163" s="3" t="str">
        <f>[1]!s_div_recorddate(A163,"2016/12/31")</f>
        <v>2017-06-15</v>
      </c>
      <c r="J163" s="13">
        <f>[1]!s_div_cashbeforetax(A163,"2016/12/31")</f>
        <v>0.11000000000000001</v>
      </c>
      <c r="K163" s="14">
        <f>[1]!s_dq_close(A163,I163,3)</f>
        <v>14.059997874428063</v>
      </c>
      <c r="L163" s="6">
        <f>J163/K163</f>
        <v>7.8236142695344915E-3</v>
      </c>
      <c r="M163" s="10">
        <f>[1]!s_performanceexpress_perfexnetprofittoshareholder(A163,"2017/12/31",1)</f>
        <v>736429000</v>
      </c>
      <c r="N163" s="23" t="str">
        <f>[1]!s_div_ifdiv(A163,"2017/06/30")</f>
        <v>否</v>
      </c>
      <c r="O163" s="3">
        <f>[1]!s_div_recorddate(A163,"2017/06/30")</f>
        <v>0</v>
      </c>
      <c r="P163" s="13">
        <f>[1]!s_div_cashbeforetax(A163,"2017/06/30")</f>
        <v>0</v>
      </c>
      <c r="Q163" s="14">
        <f>[1]!s_dq_close(A163,O163,3)</f>
        <v>5.915699245850341</v>
      </c>
      <c r="R163" s="6">
        <f>P163/Q163</f>
        <v>0</v>
      </c>
    </row>
    <row r="164" spans="1:18" x14ac:dyDescent="0.15">
      <c r="A164" s="5" t="s">
        <v>201</v>
      </c>
      <c r="B164" s="5" t="s">
        <v>202</v>
      </c>
      <c r="C164" s="6">
        <v>9.5399999999999999E-4</v>
      </c>
      <c r="D164" s="18">
        <f>C164*L164*[1]!s_dq_close("000300.SH",I164,1)</f>
        <v>1.5860863087252146E-2</v>
      </c>
      <c r="E164" s="4" t="str">
        <f>[1]!s_div_ifdiv(A164,"2017/12/31")</f>
        <v>是</v>
      </c>
      <c r="F164" s="3" t="str">
        <f>[1]!s_div_progress(A164,"20171231")</f>
        <v>董事会预案</v>
      </c>
      <c r="G164" s="3">
        <f>[1]!s_div_exdate(A164,"2017/12/31")</f>
        <v>0</v>
      </c>
      <c r="H164" s="4">
        <f>[1]!s_div_ifdiv(A164,"2018/06/30")</f>
        <v>0</v>
      </c>
      <c r="I164" s="3" t="str">
        <f>[1]!s_div_recorddate(A164,"2016/12/31")</f>
        <v>2017-06-15</v>
      </c>
      <c r="J164" s="13">
        <f>[1]!s_div_cashbeforetax(A164,"2016/12/31")</f>
        <v>0.04</v>
      </c>
      <c r="K164" s="14">
        <f>[1]!s_dq_close(A164,I164,3)</f>
        <v>8.4899998742331562</v>
      </c>
      <c r="L164" s="6">
        <f>J164/K164</f>
        <v>4.7114252759176784E-3</v>
      </c>
      <c r="M164" s="10">
        <f>[1]!s_performanceexpress_perfexnetprofittoshareholder(A164,"2017/12/31",1)</f>
        <v>817839938.16999996</v>
      </c>
      <c r="N164" s="23" t="str">
        <f>[1]!s_div_ifdiv(A164,"2017/06/30")</f>
        <v>否</v>
      </c>
      <c r="O164" s="3">
        <f>[1]!s_div_recorddate(A164,"2017/06/30")</f>
        <v>0</v>
      </c>
      <c r="P164" s="13">
        <f>[1]!s_div_cashbeforetax(A164,"2017/06/30")</f>
        <v>0</v>
      </c>
      <c r="Q164" s="14">
        <f>[1]!s_dq_close(A164,O164,3)</f>
        <v>2.9545226695134423</v>
      </c>
      <c r="R164" s="6">
        <f>P164/Q164</f>
        <v>0</v>
      </c>
    </row>
    <row r="165" spans="1:18" s="33" customFormat="1" x14ac:dyDescent="0.15">
      <c r="A165" s="5" t="s">
        <v>391</v>
      </c>
      <c r="B165" s="5" t="s">
        <v>392</v>
      </c>
      <c r="C165" s="6">
        <v>8.2699999999999994E-4</v>
      </c>
      <c r="D165" s="18">
        <f>C165*L165*[1]!s_dq_close("000300.SH",I165,1)</f>
        <v>2.6626929203760967E-2</v>
      </c>
      <c r="E165" s="4" t="str">
        <f>[1]!s_div_ifdiv(A165,"2017/12/31")</f>
        <v>是</v>
      </c>
      <c r="F165" s="3" t="str">
        <f>[1]!s_div_progress(A165,"20171231")</f>
        <v>董事会预案</v>
      </c>
      <c r="G165" s="3">
        <f>[1]!s_div_exdate(A165,"2017/12/31")</f>
        <v>0</v>
      </c>
      <c r="H165" s="4">
        <f>[1]!s_div_ifdiv(A165,"2018/06/30")</f>
        <v>0</v>
      </c>
      <c r="I165" s="3" t="str">
        <f>[1]!s_div_recorddate(A165,"2016/12/31")</f>
        <v>2017-06-15</v>
      </c>
      <c r="J165" s="13">
        <f>[1]!s_div_cashbeforetax(A165,"2016/12/31")</f>
        <v>0.15</v>
      </c>
      <c r="K165" s="14">
        <f>[1]!s_dq_close(A165,I165,3)</f>
        <v>16.44000022233768</v>
      </c>
      <c r="L165" s="6">
        <f>J165/K165</f>
        <v>9.1240874678449845E-3</v>
      </c>
      <c r="M165" s="10">
        <f>[1]!s_performanceexpress_perfexnetprofittoshareholder(A165,"2017/12/31",1)</f>
        <v>467543672.57999998</v>
      </c>
      <c r="N165" s="23" t="str">
        <f>[1]!s_div_ifdiv(A165,"2017/06/30")</f>
        <v>否</v>
      </c>
      <c r="O165" s="3">
        <f>[1]!s_div_recorddate(A165,"2017/06/30")</f>
        <v>0</v>
      </c>
      <c r="P165" s="13">
        <f>[1]!s_div_cashbeforetax(A165,"2017/06/30")</f>
        <v>0</v>
      </c>
      <c r="Q165" s="14">
        <f>[1]!s_dq_close(A165,O165,3)</f>
        <v>1.1641847965803229</v>
      </c>
      <c r="R165" s="6">
        <f>P165/Q165</f>
        <v>0</v>
      </c>
    </row>
    <row r="166" spans="1:18" s="41" customFormat="1" x14ac:dyDescent="0.15">
      <c r="A166" s="35" t="s">
        <v>544</v>
      </c>
      <c r="B166" s="35" t="s">
        <v>545</v>
      </c>
      <c r="C166" s="36">
        <v>6.5600000000000001E-4</v>
      </c>
      <c r="D166" s="37">
        <f>C166*L166*[1]!s_dq_close("000300.SH",I166,1)</f>
        <v>0</v>
      </c>
      <c r="E166" s="25" t="str">
        <f>[1]!s_div_ifdiv(A166,"2017/12/31")</f>
        <v>否</v>
      </c>
      <c r="F166" s="25" t="str">
        <f>[1]!s_div_progress(A166,"20171231")</f>
        <v>董事会预案</v>
      </c>
      <c r="G166" s="25">
        <f>[1]!s_div_exdate(A166,"2017/12/31")</f>
        <v>0</v>
      </c>
      <c r="H166" s="25">
        <f>[1]!s_div_ifdiv(A166,"2018/06/30")</f>
        <v>0</v>
      </c>
      <c r="I166" s="25" t="str">
        <f>[1]!s_div_recorddate(A166,"2016/12/31")</f>
        <v>2017-06-15</v>
      </c>
      <c r="J166" s="38">
        <f>[1]!s_div_cashbeforetax(A166,"2017/12/31")</f>
        <v>0</v>
      </c>
      <c r="K166" s="38">
        <f>[1]!s_dq_close(A166,I166,3)</f>
        <v>7.8900005521646994</v>
      </c>
      <c r="L166" s="36">
        <f>J166/K166</f>
        <v>0</v>
      </c>
      <c r="M166" s="39">
        <f>[1]!s_performanceexpress_perfexnetprofittoshareholder(A166,"2017/12/31",1)</f>
        <v>0</v>
      </c>
      <c r="N166" s="40" t="str">
        <f>[1]!s_div_ifdiv(A166,"2017/06/30")</f>
        <v>否</v>
      </c>
      <c r="O166" s="25">
        <f>[1]!s_div_recorddate(A166,"2017/06/30")</f>
        <v>0</v>
      </c>
      <c r="P166" s="38">
        <f>[1]!s_div_cashbeforetax(A166,"2017/06/30")</f>
        <v>0</v>
      </c>
      <c r="Q166" s="38">
        <f>[1]!s_dq_close(A166,O166,3)</f>
        <v>3.3664742270441459</v>
      </c>
      <c r="R166" s="36">
        <f>P166/Q166</f>
        <v>0</v>
      </c>
    </row>
    <row r="167" spans="1:18" s="49" customFormat="1" x14ac:dyDescent="0.15">
      <c r="A167" s="42" t="s">
        <v>185</v>
      </c>
      <c r="B167" s="42" t="s">
        <v>186</v>
      </c>
      <c r="C167" s="43">
        <v>1.7260000000000001E-3</v>
      </c>
      <c r="D167" s="44">
        <f>C167*L167*[1]!s_dq_close("000300.SH",I167,1)</f>
        <v>0</v>
      </c>
      <c r="E167" s="45" t="str">
        <f>[1]!s_div_ifdiv(A167,"2017/12/31")</f>
        <v>是</v>
      </c>
      <c r="F167" s="45" t="str">
        <f>[1]!s_div_progress(A167,"20171231")</f>
        <v>股东大会通过</v>
      </c>
      <c r="G167" s="45">
        <f>[1]!s_div_exdate(A167,"2017/12/31")</f>
        <v>0</v>
      </c>
      <c r="H167" s="45">
        <f>[1]!s_div_ifdiv(A167,"2018/06/30")</f>
        <v>0</v>
      </c>
      <c r="I167" s="45">
        <f>[1]!s_div_recorddate(A167,"2016/12/31")</f>
        <v>0</v>
      </c>
      <c r="J167" s="46">
        <f>[1]!s_div_cashbeforetax(A167,"2017/12/31")</f>
        <v>0</v>
      </c>
      <c r="K167" s="46">
        <f>[1]!s_dq_close(A167,I167,3)</f>
        <v>3.176457743665059</v>
      </c>
      <c r="L167" s="43">
        <f t="shared" ref="L167:L170" si="4">J167/K167</f>
        <v>0</v>
      </c>
      <c r="M167" s="47">
        <f>[1]!s_performanceexpress_perfexnetprofittoshareholder(A167,"2017/12/31",1)</f>
        <v>447689863.58999997</v>
      </c>
      <c r="N167" s="48" t="str">
        <f>[1]!s_div_ifdiv(A167,"2017/06/30")</f>
        <v>否</v>
      </c>
      <c r="O167" s="45">
        <f>[1]!s_div_recorddate(A167,"2017/06/30")</f>
        <v>0</v>
      </c>
      <c r="P167" s="46">
        <f>[1]!s_div_cashbeforetax(A167,"2017/06/30")</f>
        <v>0</v>
      </c>
      <c r="Q167" s="46">
        <f>[1]!s_dq_close(A167,O167,3)</f>
        <v>3.176457743665059</v>
      </c>
      <c r="R167" s="43">
        <f t="shared" ref="R167:R170" si="5">P167/Q167</f>
        <v>0</v>
      </c>
    </row>
    <row r="168" spans="1:18" s="49" customFormat="1" x14ac:dyDescent="0.15">
      <c r="A168" s="42" t="s">
        <v>613</v>
      </c>
      <c r="B168" s="42" t="s">
        <v>6</v>
      </c>
      <c r="C168" s="43">
        <v>6.5310000000000003E-3</v>
      </c>
      <c r="D168" s="44">
        <f>C168*L168*[1]!s_dq_close("000300.SH",I168,1)</f>
        <v>0</v>
      </c>
      <c r="E168" s="45" t="str">
        <f>[1]!s_div_ifdiv(A168,"2017/12/31")</f>
        <v>是</v>
      </c>
      <c r="F168" s="45" t="str">
        <f>[1]!s_div_progress(A168,"20171231")</f>
        <v>董事会预案</v>
      </c>
      <c r="G168" s="45">
        <f>[1]!s_div_exdate(A168,"2017/12/31")</f>
        <v>0</v>
      </c>
      <c r="H168" s="45">
        <f>[1]!s_div_ifdiv(A168,"2018/06/30")</f>
        <v>0</v>
      </c>
      <c r="I168" s="45">
        <f>[1]!s_div_recorddate(A168,"2016/12/31")</f>
        <v>0</v>
      </c>
      <c r="J168" s="46">
        <f>[1]!s_div_cashbeforetax(A168,"2017/12/31")</f>
        <v>0</v>
      </c>
      <c r="K168" s="46">
        <f>[1]!s_dq_close(A168,I168,3)</f>
        <v>1.3175001068885304</v>
      </c>
      <c r="L168" s="43">
        <f t="shared" si="4"/>
        <v>0</v>
      </c>
      <c r="M168" s="47">
        <f>[1]!s_performanceexpress_perfexnetprofittoshareholder(A168,"2017/12/31",1)</f>
        <v>4553788000</v>
      </c>
      <c r="N168" s="48" t="str">
        <f>[1]!s_div_ifdiv(A168,"2017/06/30")</f>
        <v>否</v>
      </c>
      <c r="O168" s="45">
        <f>[1]!s_div_recorddate(A168,"2017/06/30")</f>
        <v>0</v>
      </c>
      <c r="P168" s="46">
        <f>[1]!s_div_cashbeforetax(A168,"2017/06/30")</f>
        <v>0</v>
      </c>
      <c r="Q168" s="46">
        <f>[1]!s_dq_close(A168,O168,3)</f>
        <v>1.3175001068885304</v>
      </c>
      <c r="R168" s="43">
        <f t="shared" si="5"/>
        <v>0</v>
      </c>
    </row>
    <row r="169" spans="1:18" s="49" customFormat="1" x14ac:dyDescent="0.15">
      <c r="A169" s="42" t="s">
        <v>239</v>
      </c>
      <c r="B169" s="42" t="s">
        <v>240</v>
      </c>
      <c r="C169" s="43">
        <v>4.9259999999999998E-3</v>
      </c>
      <c r="D169" s="44">
        <f>C169*L169*[1]!s_dq_close("000300.SH",I169,1)</f>
        <v>0</v>
      </c>
      <c r="E169" s="45" t="str">
        <f>[1]!s_div_ifdiv(A169,"2017/12/31")</f>
        <v>是</v>
      </c>
      <c r="F169" s="45" t="str">
        <f>[1]!s_div_progress(A169,"20171231")</f>
        <v>董事会预案</v>
      </c>
      <c r="G169" s="45">
        <f>[1]!s_div_exdate(A169,"2017/12/31")</f>
        <v>0</v>
      </c>
      <c r="H169" s="45">
        <f>[1]!s_div_ifdiv(A169,"2018/06/30")</f>
        <v>0</v>
      </c>
      <c r="I169" s="45">
        <f>[1]!s_div_recorddate(A169,"2016/12/31")</f>
        <v>0</v>
      </c>
      <c r="J169" s="46">
        <f>[1]!s_div_cashbeforetax(A169,"2017/12/31")</f>
        <v>0</v>
      </c>
      <c r="K169" s="46">
        <f>[1]!s_dq_close(A169,I169,3)</f>
        <v>1.8494269998298785</v>
      </c>
      <c r="L169" s="43">
        <f t="shared" si="4"/>
        <v>0</v>
      </c>
      <c r="M169" s="47">
        <f>[1]!s_performanceexpress_perfexnetprofittoshareholder(A169,"2017/12/31",1)</f>
        <v>0</v>
      </c>
      <c r="N169" s="48" t="str">
        <f>[1]!s_div_ifdiv(A169,"2017/06/30")</f>
        <v>否</v>
      </c>
      <c r="O169" s="45">
        <f>[1]!s_div_recorddate(A169,"2017/06/30")</f>
        <v>0</v>
      </c>
      <c r="P169" s="46">
        <f>[1]!s_div_cashbeforetax(A169,"2017/06/30")</f>
        <v>0</v>
      </c>
      <c r="Q169" s="46">
        <f>[1]!s_dq_close(A169,O169,3)</f>
        <v>1.8494269998298785</v>
      </c>
      <c r="R169" s="43">
        <f t="shared" si="5"/>
        <v>0</v>
      </c>
    </row>
    <row r="170" spans="1:18" s="49" customFormat="1" x14ac:dyDescent="0.15">
      <c r="A170" s="42" t="s">
        <v>531</v>
      </c>
      <c r="B170" s="42" t="s">
        <v>532</v>
      </c>
      <c r="C170" s="43">
        <v>4.5979999999999997E-3</v>
      </c>
      <c r="D170" s="44">
        <f>C170*L170*[1]!s_dq_close("000300.SH",I170,1)</f>
        <v>0</v>
      </c>
      <c r="E170" s="45" t="str">
        <f>[1]!s_div_ifdiv(A170,"2017/12/31")</f>
        <v>是</v>
      </c>
      <c r="F170" s="45" t="str">
        <f>[1]!s_div_progress(A170,"20171231")</f>
        <v>董事会预案</v>
      </c>
      <c r="G170" s="45">
        <f>[1]!s_div_exdate(A170,"2017/12/31")</f>
        <v>0</v>
      </c>
      <c r="H170" s="45">
        <f>[1]!s_div_ifdiv(A170,"2018/06/30")</f>
        <v>0</v>
      </c>
      <c r="I170" s="45">
        <f>[1]!s_div_recorddate(A170,"2016/12/31")</f>
        <v>0</v>
      </c>
      <c r="J170" s="46">
        <f>[1]!s_div_cashbeforetax(A170,"2017/12/31")</f>
        <v>0</v>
      </c>
      <c r="K170" s="46">
        <f>[1]!s_dq_close(A170,I170,3)</f>
        <v>4.9459373296109694</v>
      </c>
      <c r="L170" s="43">
        <f t="shared" si="4"/>
        <v>0</v>
      </c>
      <c r="M170" s="47">
        <f>[1]!s_performanceexpress_perfexnetprofittoshareholder(A170,"2017/12/31",1)</f>
        <v>0</v>
      </c>
      <c r="N170" s="48" t="str">
        <f>[1]!s_div_ifdiv(A170,"2017/06/30")</f>
        <v>否</v>
      </c>
      <c r="O170" s="45">
        <f>[1]!s_div_recorddate(A170,"2017/06/30")</f>
        <v>0</v>
      </c>
      <c r="P170" s="46">
        <f>[1]!s_div_cashbeforetax(A170,"2017/06/30")</f>
        <v>0</v>
      </c>
      <c r="Q170" s="46">
        <f>[1]!s_dq_close(A170,O170,3)</f>
        <v>4.9459373296109694</v>
      </c>
      <c r="R170" s="43">
        <f t="shared" si="5"/>
        <v>0</v>
      </c>
    </row>
    <row r="171" spans="1:18" x14ac:dyDescent="0.15">
      <c r="A171" s="5" t="s">
        <v>593</v>
      </c>
      <c r="B171" s="5" t="s">
        <v>594</v>
      </c>
      <c r="C171" s="6">
        <v>3.0200000000000001E-3</v>
      </c>
      <c r="D171" s="44">
        <f>C171*L171*[1]!s_dq_close("000300.SH",I171,1)</f>
        <v>0</v>
      </c>
      <c r="E171" s="45" t="str">
        <f>[1]!s_div_ifdiv(A171,"2017/12/31")</f>
        <v>是</v>
      </c>
      <c r="F171" s="45" t="str">
        <f>[1]!s_div_progress(A171,"20171231")</f>
        <v>董事会预案</v>
      </c>
      <c r="G171" s="45">
        <f>[1]!s_div_exdate(A171,"2017/12/31")</f>
        <v>0</v>
      </c>
      <c r="H171" s="45">
        <f>[1]!s_div_ifdiv(A171,"2018/06/30")</f>
        <v>0</v>
      </c>
      <c r="I171" s="45">
        <f>[1]!s_div_recorddate(A171,"2016/12/31")</f>
        <v>0</v>
      </c>
      <c r="J171" s="46">
        <f>[1]!s_div_cashbeforetax(A171,"2017/12/31")</f>
        <v>0</v>
      </c>
      <c r="K171" s="46">
        <f>[1]!s_dq_close(A171,I171,3)</f>
        <v>6.826270908559767</v>
      </c>
      <c r="L171" s="43">
        <f t="shared" ref="L171:L182" si="6">J171/K171</f>
        <v>0</v>
      </c>
      <c r="M171" s="47">
        <f>[1]!s_performanceexpress_perfexnetprofittoshareholder(A171,"2017/12/31",1)</f>
        <v>0</v>
      </c>
      <c r="N171" s="48" t="str">
        <f>[1]!s_div_ifdiv(A171,"2017/06/30")</f>
        <v>否</v>
      </c>
      <c r="O171" s="45">
        <f>[1]!s_div_recorddate(A171,"2017/06/30")</f>
        <v>0</v>
      </c>
      <c r="P171" s="46">
        <f>[1]!s_div_cashbeforetax(A171,"2017/06/30")</f>
        <v>0</v>
      </c>
      <c r="Q171" s="46">
        <f>[1]!s_dq_close(A171,O171,3)</f>
        <v>6.826270908559767</v>
      </c>
      <c r="R171" s="43">
        <f t="shared" ref="R171:R182" si="7">P171/Q171</f>
        <v>0</v>
      </c>
    </row>
    <row r="172" spans="1:18" x14ac:dyDescent="0.15">
      <c r="A172" s="5" t="s">
        <v>515</v>
      </c>
      <c r="B172" s="5" t="s">
        <v>516</v>
      </c>
      <c r="C172" s="6">
        <v>2.274E-3</v>
      </c>
      <c r="D172" s="44">
        <f>C172*L172*[1]!s_dq_close("000300.SH",I172,1)</f>
        <v>0</v>
      </c>
      <c r="E172" s="45" t="str">
        <f>[1]!s_div_ifdiv(A172,"2017/12/31")</f>
        <v>是</v>
      </c>
      <c r="F172" s="45" t="str">
        <f>[1]!s_div_progress(A172,"20171231")</f>
        <v>董事会预案</v>
      </c>
      <c r="G172" s="45">
        <f>[1]!s_div_exdate(A172,"2017/12/31")</f>
        <v>0</v>
      </c>
      <c r="H172" s="45">
        <f>[1]!s_div_ifdiv(A172,"2018/06/30")</f>
        <v>0</v>
      </c>
      <c r="I172" s="45">
        <f>[1]!s_div_recorddate(A172,"2016/12/31")</f>
        <v>0</v>
      </c>
      <c r="J172" s="46">
        <f>[1]!s_div_cashbeforetax(A172,"2017/12/31")</f>
        <v>0</v>
      </c>
      <c r="K172" s="46">
        <f>[1]!s_dq_close(A172,I172,3)</f>
        <v>5.4278082122738249</v>
      </c>
      <c r="L172" s="43">
        <f t="shared" si="6"/>
        <v>0</v>
      </c>
      <c r="M172" s="47">
        <f>[1]!s_performanceexpress_perfexnetprofittoshareholder(A172,"2017/12/31",1)</f>
        <v>1452957900</v>
      </c>
      <c r="N172" s="48" t="str">
        <f>[1]!s_div_ifdiv(A172,"2017/06/30")</f>
        <v>否</v>
      </c>
      <c r="O172" s="45">
        <f>[1]!s_div_recorddate(A172,"2017/06/30")</f>
        <v>0</v>
      </c>
      <c r="P172" s="46">
        <f>[1]!s_div_cashbeforetax(A172,"2017/06/30")</f>
        <v>0</v>
      </c>
      <c r="Q172" s="46">
        <f>[1]!s_dq_close(A172,O172,3)</f>
        <v>5.4278082122738249</v>
      </c>
      <c r="R172" s="43">
        <f t="shared" si="7"/>
        <v>0</v>
      </c>
    </row>
    <row r="173" spans="1:18" x14ac:dyDescent="0.15">
      <c r="A173" s="5" t="s">
        <v>367</v>
      </c>
      <c r="B173" s="5" t="s">
        <v>368</v>
      </c>
      <c r="C173" s="6">
        <v>1.8240000000000001E-3</v>
      </c>
      <c r="D173" s="44">
        <f>C173*L173*[1]!s_dq_close("000300.SH",I173,1)</f>
        <v>0</v>
      </c>
      <c r="E173" s="45" t="str">
        <f>[1]!s_div_ifdiv(A173,"2017/12/31")</f>
        <v>是</v>
      </c>
      <c r="F173" s="45" t="str">
        <f>[1]!s_div_progress(A173,"20171231")</f>
        <v>董事会预案</v>
      </c>
      <c r="G173" s="45">
        <f>[1]!s_div_exdate(A173,"2017/12/31")</f>
        <v>0</v>
      </c>
      <c r="H173" s="45">
        <f>[1]!s_div_ifdiv(A173,"2018/06/30")</f>
        <v>0</v>
      </c>
      <c r="I173" s="45">
        <f>[1]!s_div_recorddate(A173,"2016/12/31")</f>
        <v>0</v>
      </c>
      <c r="J173" s="46">
        <f>[1]!s_div_cashbeforetax(A173,"2017/12/31")</f>
        <v>0</v>
      </c>
      <c r="K173" s="46">
        <f>[1]!s_dq_close(A173,I173,3)</f>
        <v>0.42854632800078851</v>
      </c>
      <c r="L173" s="43">
        <f t="shared" si="6"/>
        <v>0</v>
      </c>
      <c r="M173" s="47">
        <f>[1]!s_performanceexpress_perfexnetprofittoshareholder(A173,"2017/12/31",1)</f>
        <v>0</v>
      </c>
      <c r="N173" s="48" t="str">
        <f>[1]!s_div_ifdiv(A173,"2017/06/30")</f>
        <v>否</v>
      </c>
      <c r="O173" s="45">
        <f>[1]!s_div_recorddate(A173,"2017/06/30")</f>
        <v>0</v>
      </c>
      <c r="P173" s="46">
        <f>[1]!s_div_cashbeforetax(A173,"2017/06/30")</f>
        <v>0</v>
      </c>
      <c r="Q173" s="46">
        <f>[1]!s_dq_close(A173,O173,3)</f>
        <v>0.42854632800078851</v>
      </c>
      <c r="R173" s="43">
        <f t="shared" si="7"/>
        <v>0</v>
      </c>
    </row>
    <row r="174" spans="1:18" x14ac:dyDescent="0.15">
      <c r="A174" s="5" t="s">
        <v>491</v>
      </c>
      <c r="B174" s="5" t="s">
        <v>492</v>
      </c>
      <c r="C174" s="6">
        <v>1.771E-3</v>
      </c>
      <c r="D174" s="44">
        <f>C174*L174*[1]!s_dq_close("000300.SH",I174,1)</f>
        <v>0</v>
      </c>
      <c r="E174" s="45" t="str">
        <f>[1]!s_div_ifdiv(A174,"2017/12/31")</f>
        <v>是</v>
      </c>
      <c r="F174" s="45" t="str">
        <f>[1]!s_div_progress(A174,"20171231")</f>
        <v>董事会预案</v>
      </c>
      <c r="G174" s="45">
        <f>[1]!s_div_exdate(A174,"2017/12/31")</f>
        <v>0</v>
      </c>
      <c r="H174" s="45">
        <f>[1]!s_div_ifdiv(A174,"2018/06/30")</f>
        <v>0</v>
      </c>
      <c r="I174" s="45">
        <f>[1]!s_div_recorddate(A174,"2016/12/31")</f>
        <v>0</v>
      </c>
      <c r="J174" s="46">
        <f>[1]!s_div_cashbeforetax(A174,"2017/12/31")</f>
        <v>0</v>
      </c>
      <c r="K174" s="46">
        <f>[1]!s_dq_close(A174,I174,3)</f>
        <v>6.2317686400906167</v>
      </c>
      <c r="L174" s="43">
        <f t="shared" si="6"/>
        <v>0</v>
      </c>
      <c r="M174" s="47">
        <f>[1]!s_performanceexpress_perfexnetprofittoshareholder(A174,"2017/12/31",1)</f>
        <v>0</v>
      </c>
      <c r="N174" s="48" t="str">
        <f>[1]!s_div_ifdiv(A174,"2017/06/30")</f>
        <v>否</v>
      </c>
      <c r="O174" s="45">
        <f>[1]!s_div_recorddate(A174,"2017/06/30")</f>
        <v>0</v>
      </c>
      <c r="P174" s="46">
        <f>[1]!s_div_cashbeforetax(A174,"2017/06/30")</f>
        <v>0</v>
      </c>
      <c r="Q174" s="46">
        <f>[1]!s_dq_close(A174,O174,3)</f>
        <v>6.2317686400906167</v>
      </c>
      <c r="R174" s="43">
        <f t="shared" si="7"/>
        <v>0</v>
      </c>
    </row>
    <row r="175" spans="1:18" x14ac:dyDescent="0.15">
      <c r="A175" s="5" t="s">
        <v>275</v>
      </c>
      <c r="B175" s="5" t="s">
        <v>276</v>
      </c>
      <c r="C175" s="6">
        <v>1.5870000000000001E-3</v>
      </c>
      <c r="D175" s="44">
        <f>C175*L175*[1]!s_dq_close("000300.SH",I175,1)</f>
        <v>0</v>
      </c>
      <c r="E175" s="45" t="str">
        <f>[1]!s_div_ifdiv(A175,"2017/12/31")</f>
        <v>是</v>
      </c>
      <c r="F175" s="45" t="str">
        <f>[1]!s_div_progress(A175,"20171231")</f>
        <v>董事会预案</v>
      </c>
      <c r="G175" s="45">
        <f>[1]!s_div_exdate(A175,"2017/12/31")</f>
        <v>0</v>
      </c>
      <c r="H175" s="45">
        <f>[1]!s_div_ifdiv(A175,"2018/06/30")</f>
        <v>0</v>
      </c>
      <c r="I175" s="45">
        <f>[1]!s_div_recorddate(A175,"2016/12/31")</f>
        <v>0</v>
      </c>
      <c r="J175" s="46">
        <f>[1]!s_div_cashbeforetax(A175,"2017/12/31")</f>
        <v>0</v>
      </c>
      <c r="K175" s="46">
        <f>[1]!s_dq_close(A175,I175,3)</f>
        <v>2.7681090729221172</v>
      </c>
      <c r="L175" s="43">
        <f t="shared" si="6"/>
        <v>0</v>
      </c>
      <c r="M175" s="47">
        <f>[1]!s_performanceexpress_perfexnetprofittoshareholder(A175,"2017/12/31",1)</f>
        <v>0</v>
      </c>
      <c r="N175" s="48" t="str">
        <f>[1]!s_div_ifdiv(A175,"2017/06/30")</f>
        <v>否</v>
      </c>
      <c r="O175" s="45">
        <f>[1]!s_div_recorddate(A175,"2017/06/30")</f>
        <v>0</v>
      </c>
      <c r="P175" s="46">
        <f>[1]!s_div_cashbeforetax(A175,"2017/06/30")</f>
        <v>0</v>
      </c>
      <c r="Q175" s="46">
        <f>[1]!s_dq_close(A175,O175,3)</f>
        <v>2.7681090729221172</v>
      </c>
      <c r="R175" s="43">
        <f t="shared" si="7"/>
        <v>0</v>
      </c>
    </row>
    <row r="176" spans="1:18" x14ac:dyDescent="0.15">
      <c r="A176" s="5" t="s">
        <v>45</v>
      </c>
      <c r="B176" s="5" t="s">
        <v>46</v>
      </c>
      <c r="C176" s="6">
        <v>1.485E-3</v>
      </c>
      <c r="D176" s="44">
        <f>C176*L176*[1]!s_dq_close("000300.SH",I176,1)</f>
        <v>0</v>
      </c>
      <c r="E176" s="45" t="str">
        <f>[1]!s_div_ifdiv(A176,"2017/12/31")</f>
        <v>是</v>
      </c>
      <c r="F176" s="45" t="str">
        <f>[1]!s_div_progress(A176,"20171231")</f>
        <v>董事会预案</v>
      </c>
      <c r="G176" s="45">
        <f>[1]!s_div_exdate(A176,"2017/12/31")</f>
        <v>0</v>
      </c>
      <c r="H176" s="45">
        <f>[1]!s_div_ifdiv(A176,"2018/06/30")</f>
        <v>0</v>
      </c>
      <c r="I176" s="45">
        <f>[1]!s_div_recorddate(A176,"2016/12/31")</f>
        <v>0</v>
      </c>
      <c r="J176" s="46">
        <f>[1]!s_div_cashbeforetax(A176,"2017/12/31")</f>
        <v>0</v>
      </c>
      <c r="K176" s="46">
        <f>[1]!s_dq_close(A176,I176,3)</f>
        <v>0.54501569568710151</v>
      </c>
      <c r="L176" s="43">
        <f t="shared" si="6"/>
        <v>0</v>
      </c>
      <c r="M176" s="47">
        <f>[1]!s_performanceexpress_perfexnetprofittoshareholder(A176,"2017/12/31",1)</f>
        <v>0</v>
      </c>
      <c r="N176" s="48" t="str">
        <f>[1]!s_div_ifdiv(A176,"2017/06/30")</f>
        <v>否</v>
      </c>
      <c r="O176" s="45">
        <f>[1]!s_div_recorddate(A176,"2017/06/30")</f>
        <v>0</v>
      </c>
      <c r="P176" s="46">
        <f>[1]!s_div_cashbeforetax(A176,"2017/06/30")</f>
        <v>0</v>
      </c>
      <c r="Q176" s="46">
        <f>[1]!s_dq_close(A176,O176,3)</f>
        <v>0.54501569568710151</v>
      </c>
      <c r="R176" s="43">
        <f t="shared" si="7"/>
        <v>0</v>
      </c>
    </row>
    <row r="177" spans="1:18" x14ac:dyDescent="0.15">
      <c r="A177" s="5" t="s">
        <v>590</v>
      </c>
      <c r="B177" s="5" t="s">
        <v>591</v>
      </c>
      <c r="C177" s="6">
        <v>9.7500000000000006E-4</v>
      </c>
      <c r="D177" s="44">
        <f>C177*L177*[1]!s_dq_close("000300.SH",I177,1)</f>
        <v>0</v>
      </c>
      <c r="E177" s="45" t="str">
        <f>[1]!s_div_ifdiv(A177,"2017/12/31")</f>
        <v>是</v>
      </c>
      <c r="F177" s="45" t="str">
        <f>[1]!s_div_progress(A177,"20171231")</f>
        <v>董事会预案</v>
      </c>
      <c r="G177" s="45">
        <f>[1]!s_div_exdate(A177,"2017/12/31")</f>
        <v>0</v>
      </c>
      <c r="H177" s="45">
        <f>[1]!s_div_ifdiv(A177,"2018/06/30")</f>
        <v>0</v>
      </c>
      <c r="I177" s="45">
        <f>[1]!s_div_recorddate(A177,"2016/12/31")</f>
        <v>0</v>
      </c>
      <c r="J177" s="46">
        <f>[1]!s_div_cashbeforetax(A177,"2017/12/31")</f>
        <v>0</v>
      </c>
      <c r="K177" s="46">
        <f>[1]!s_dq_close(A177,I177,3)</f>
        <v>4.7165619115923674</v>
      </c>
      <c r="L177" s="43">
        <f t="shared" si="6"/>
        <v>0</v>
      </c>
      <c r="M177" s="47">
        <f>[1]!s_performanceexpress_perfexnetprofittoshareholder(A177,"2017/12/31",1)</f>
        <v>0</v>
      </c>
      <c r="N177" s="48" t="str">
        <f>[1]!s_div_ifdiv(A177,"2017/06/30")</f>
        <v>否</v>
      </c>
      <c r="O177" s="45">
        <f>[1]!s_div_recorddate(A177,"2017/06/30")</f>
        <v>0</v>
      </c>
      <c r="P177" s="46">
        <f>[1]!s_div_cashbeforetax(A177,"2017/06/30")</f>
        <v>0</v>
      </c>
      <c r="Q177" s="46">
        <f>[1]!s_dq_close(A177,O177,3)</f>
        <v>4.7165619115923674</v>
      </c>
      <c r="R177" s="43">
        <f t="shared" si="7"/>
        <v>0</v>
      </c>
    </row>
    <row r="178" spans="1:18" x14ac:dyDescent="0.15">
      <c r="A178" s="5" t="s">
        <v>345</v>
      </c>
      <c r="B178" s="5" t="s">
        <v>346</v>
      </c>
      <c r="C178" s="6">
        <v>9.0300000000000005E-4</v>
      </c>
      <c r="D178" s="44">
        <f>C178*L178*[1]!s_dq_close("000300.SH",I178,1)</f>
        <v>0</v>
      </c>
      <c r="E178" s="45" t="str">
        <f>[1]!s_div_ifdiv(A178,"2017/12/31")</f>
        <v>是</v>
      </c>
      <c r="F178" s="45" t="str">
        <f>[1]!s_div_progress(A178,"20171231")</f>
        <v>董事会预案</v>
      </c>
      <c r="G178" s="45">
        <f>[1]!s_div_exdate(A178,"2017/12/31")</f>
        <v>0</v>
      </c>
      <c r="H178" s="45">
        <f>[1]!s_div_ifdiv(A178,"2018/06/30")</f>
        <v>0</v>
      </c>
      <c r="I178" s="45">
        <f>[1]!s_div_recorddate(A178,"2016/12/31")</f>
        <v>0</v>
      </c>
      <c r="J178" s="46">
        <f>[1]!s_div_cashbeforetax(A178,"2017/12/31")</f>
        <v>0</v>
      </c>
      <c r="K178" s="46">
        <f>[1]!s_dq_close(A178,I178,3)</f>
        <v>1.2924166394918422</v>
      </c>
      <c r="L178" s="43">
        <f t="shared" si="6"/>
        <v>0</v>
      </c>
      <c r="M178" s="47">
        <f>[1]!s_performanceexpress_perfexnetprofittoshareholder(A178,"2017/12/31",1)</f>
        <v>1762005319.29</v>
      </c>
      <c r="N178" s="48" t="str">
        <f>[1]!s_div_ifdiv(A178,"2017/06/30")</f>
        <v>否</v>
      </c>
      <c r="O178" s="45">
        <f>[1]!s_div_recorddate(A178,"2017/06/30")</f>
        <v>0</v>
      </c>
      <c r="P178" s="46">
        <f>[1]!s_div_cashbeforetax(A178,"2017/06/30")</f>
        <v>0</v>
      </c>
      <c r="Q178" s="46">
        <f>[1]!s_dq_close(A178,O178,3)</f>
        <v>1.2924166394918422</v>
      </c>
      <c r="R178" s="43">
        <f t="shared" si="7"/>
        <v>0</v>
      </c>
    </row>
    <row r="179" spans="1:18" x14ac:dyDescent="0.15">
      <c r="A179" s="5" t="s">
        <v>523</v>
      </c>
      <c r="B179" s="5" t="s">
        <v>524</v>
      </c>
      <c r="C179" s="6">
        <v>5.7700000000000004E-4</v>
      </c>
      <c r="D179" s="44">
        <f>C179*L179*[1]!s_dq_close("000300.SH",I179,1)</f>
        <v>0</v>
      </c>
      <c r="E179" s="45" t="str">
        <f>[1]!s_div_ifdiv(A179,"2017/12/31")</f>
        <v>是</v>
      </c>
      <c r="F179" s="45" t="str">
        <f>[1]!s_div_progress(A179,"20171231")</f>
        <v>董事会预案</v>
      </c>
      <c r="G179" s="45">
        <f>[1]!s_div_exdate(A179,"2017/12/31")</f>
        <v>0</v>
      </c>
      <c r="H179" s="45">
        <f>[1]!s_div_ifdiv(A179,"2018/06/30")</f>
        <v>0</v>
      </c>
      <c r="I179" s="45">
        <f>[1]!s_div_recorddate(A179,"2016/12/31")</f>
        <v>0</v>
      </c>
      <c r="J179" s="46">
        <f>[1]!s_div_cashbeforetax(A179,"2017/12/31")</f>
        <v>0</v>
      </c>
      <c r="K179" s="46">
        <f>[1]!s_dq_close(A179,I179,3)</f>
        <v>17.117542482628163</v>
      </c>
      <c r="L179" s="43">
        <f t="shared" si="6"/>
        <v>0</v>
      </c>
      <c r="M179" s="47">
        <f>[1]!s_performanceexpress_perfexnetprofittoshareholder(A179,"2017/12/31",1)</f>
        <v>108148400</v>
      </c>
      <c r="N179" s="48" t="str">
        <f>[1]!s_div_ifdiv(A179,"2017/06/30")</f>
        <v>否</v>
      </c>
      <c r="O179" s="45">
        <f>[1]!s_div_recorddate(A179,"2017/06/30")</f>
        <v>0</v>
      </c>
      <c r="P179" s="46">
        <f>[1]!s_div_cashbeforetax(A179,"2017/06/30")</f>
        <v>0</v>
      </c>
      <c r="Q179" s="46">
        <f>[1]!s_dq_close(A179,O179,3)</f>
        <v>17.117542482628163</v>
      </c>
      <c r="R179" s="43">
        <f t="shared" si="7"/>
        <v>0</v>
      </c>
    </row>
    <row r="180" spans="1:18" x14ac:dyDescent="0.15">
      <c r="A180" s="5" t="s">
        <v>473</v>
      </c>
      <c r="B180" s="5" t="s">
        <v>474</v>
      </c>
      <c r="C180" s="6">
        <v>5.2999999999999998E-4</v>
      </c>
      <c r="D180" s="44">
        <f>C180*L180*[1]!s_dq_close("000300.SH",I180,1)</f>
        <v>0</v>
      </c>
      <c r="E180" s="45" t="str">
        <f>[1]!s_div_ifdiv(A180,"2017/12/31")</f>
        <v>是</v>
      </c>
      <c r="F180" s="45" t="str">
        <f>[1]!s_div_progress(A180,"20171231")</f>
        <v>董事会预案</v>
      </c>
      <c r="G180" s="45">
        <f>[1]!s_div_exdate(A180,"2017/12/31")</f>
        <v>0</v>
      </c>
      <c r="H180" s="45">
        <f>[1]!s_div_ifdiv(A180,"2018/06/30")</f>
        <v>0</v>
      </c>
      <c r="I180" s="45">
        <f>[1]!s_div_recorddate(A180,"2016/12/31")</f>
        <v>0</v>
      </c>
      <c r="J180" s="46">
        <f>[1]!s_div_cashbeforetax(A180,"2017/12/31")</f>
        <v>0</v>
      </c>
      <c r="K180" s="46">
        <f>[1]!s_dq_close(A180,I180,3)</f>
        <v>3.0470311484190424</v>
      </c>
      <c r="L180" s="43">
        <f t="shared" si="6"/>
        <v>0</v>
      </c>
      <c r="M180" s="47">
        <f>[1]!s_performanceexpress_perfexnetprofittoshareholder(A180,"2017/12/31",1)</f>
        <v>0</v>
      </c>
      <c r="N180" s="48" t="str">
        <f>[1]!s_div_ifdiv(A180,"2017/06/30")</f>
        <v>否</v>
      </c>
      <c r="O180" s="45">
        <f>[1]!s_div_recorddate(A180,"2017/06/30")</f>
        <v>0</v>
      </c>
      <c r="P180" s="46">
        <f>[1]!s_div_cashbeforetax(A180,"2017/06/30")</f>
        <v>0</v>
      </c>
      <c r="Q180" s="46">
        <f>[1]!s_dq_close(A180,O180,3)</f>
        <v>3.0470311484190424</v>
      </c>
      <c r="R180" s="43">
        <f t="shared" si="7"/>
        <v>0</v>
      </c>
    </row>
    <row r="181" spans="1:18" x14ac:dyDescent="0.15">
      <c r="A181" s="5" t="s">
        <v>595</v>
      </c>
      <c r="B181" s="5" t="s">
        <v>596</v>
      </c>
      <c r="C181" s="6">
        <v>4.9399999999999997E-4</v>
      </c>
      <c r="D181" s="44">
        <f>C181*L181*[1]!s_dq_close("000300.SH",I181,1)</f>
        <v>0</v>
      </c>
      <c r="E181" s="45" t="str">
        <f>[1]!s_div_ifdiv(A181,"2017/12/31")</f>
        <v>是</v>
      </c>
      <c r="F181" s="45" t="str">
        <f>[1]!s_div_progress(A181,"20171231")</f>
        <v>董事会预案</v>
      </c>
      <c r="G181" s="45">
        <f>[1]!s_div_exdate(A181,"2017/12/31")</f>
        <v>0</v>
      </c>
      <c r="H181" s="45">
        <f>[1]!s_div_ifdiv(A181,"2018/06/30")</f>
        <v>0</v>
      </c>
      <c r="I181" s="45">
        <f>[1]!s_div_recorddate(A181,"2016/12/31")</f>
        <v>0</v>
      </c>
      <c r="J181" s="46">
        <f>[1]!s_div_cashbeforetax(A181,"2017/12/31")</f>
        <v>0</v>
      </c>
      <c r="K181" s="46">
        <f>[1]!s_dq_close(A181,I181,3)</f>
        <v>72.12</v>
      </c>
      <c r="L181" s="43">
        <f t="shared" si="6"/>
        <v>0</v>
      </c>
      <c r="M181" s="47">
        <f>[1]!s_performanceexpress_perfexnetprofittoshareholder(A181,"2017/12/31",1)</f>
        <v>0</v>
      </c>
      <c r="N181" s="48" t="str">
        <f>[1]!s_div_ifdiv(A181,"2017/06/30")</f>
        <v>否</v>
      </c>
      <c r="O181" s="45">
        <f>[1]!s_div_recorddate(A181,"2017/06/30")</f>
        <v>0</v>
      </c>
      <c r="P181" s="46">
        <f>[1]!s_div_cashbeforetax(A181,"2017/06/30")</f>
        <v>0</v>
      </c>
      <c r="Q181" s="46">
        <f>[1]!s_dq_close(A181,O181,3)</f>
        <v>72.12</v>
      </c>
      <c r="R181" s="43">
        <f t="shared" si="7"/>
        <v>0</v>
      </c>
    </row>
    <row r="182" spans="1:18" x14ac:dyDescent="0.15">
      <c r="A182" s="5" t="s">
        <v>586</v>
      </c>
      <c r="B182" s="5" t="s">
        <v>587</v>
      </c>
      <c r="C182" s="6">
        <v>4.2000000000000002E-4</v>
      </c>
      <c r="D182" s="44">
        <f>C182*L182*[1]!s_dq_close("000300.SH",I182,1)</f>
        <v>0</v>
      </c>
      <c r="E182" s="45" t="str">
        <f>[1]!s_div_ifdiv(A182,"2017/12/31")</f>
        <v>是</v>
      </c>
      <c r="F182" s="45" t="str">
        <f>[1]!s_div_progress(A182,"20171231")</f>
        <v>董事会预案</v>
      </c>
      <c r="G182" s="45">
        <f>[1]!s_div_exdate(A182,"2017/12/31")</f>
        <v>0</v>
      </c>
      <c r="H182" s="45">
        <f>[1]!s_div_ifdiv(A182,"2018/06/30")</f>
        <v>0</v>
      </c>
      <c r="I182" s="45">
        <f>[1]!s_div_recorddate(A182,"2016/12/31")</f>
        <v>0</v>
      </c>
      <c r="J182" s="46">
        <f>[1]!s_div_cashbeforetax(A182,"2017/12/31")</f>
        <v>0</v>
      </c>
      <c r="K182" s="46">
        <f>[1]!s_dq_close(A182,I182,3)</f>
        <v>12.17</v>
      </c>
      <c r="L182" s="43">
        <f t="shared" si="6"/>
        <v>0</v>
      </c>
      <c r="M182" s="47">
        <f>[1]!s_performanceexpress_perfexnetprofittoshareholder(A182,"2017/12/31",1)</f>
        <v>1062697700</v>
      </c>
      <c r="N182" s="48" t="str">
        <f>[1]!s_div_ifdiv(A182,"2017/06/30")</f>
        <v>否</v>
      </c>
      <c r="O182" s="45">
        <f>[1]!s_div_recorddate(A182,"2017/06/30")</f>
        <v>0</v>
      </c>
      <c r="P182" s="46">
        <f>[1]!s_div_cashbeforetax(A182,"2017/06/30")</f>
        <v>0</v>
      </c>
      <c r="Q182" s="46">
        <f>[1]!s_dq_close(A182,O182,3)</f>
        <v>12.17</v>
      </c>
      <c r="R182" s="43">
        <f t="shared" si="7"/>
        <v>0</v>
      </c>
    </row>
    <row r="183" spans="1:18" x14ac:dyDescent="0.15">
      <c r="A183" s="5"/>
      <c r="B183" s="5"/>
      <c r="C183" s="6"/>
      <c r="E183" s="4"/>
      <c r="F183" s="3"/>
      <c r="G183" s="3"/>
      <c r="H183" s="4"/>
      <c r="I183" s="3"/>
      <c r="J183" s="13"/>
      <c r="K183" s="14"/>
      <c r="L183" s="6"/>
      <c r="M183" s="10"/>
      <c r="N183" s="23"/>
      <c r="O183" s="3"/>
      <c r="P183" s="13"/>
      <c r="Q183" s="14"/>
      <c r="R183" s="6"/>
    </row>
    <row r="186" spans="1:18" x14ac:dyDescent="0.15">
      <c r="A186" s="19" t="s">
        <v>622</v>
      </c>
      <c r="D186" s="22">
        <f>SUM(D91:D182)</f>
        <v>19.424987032965539</v>
      </c>
    </row>
    <row r="189" spans="1:18" x14ac:dyDescent="0.15">
      <c r="A189" s="5"/>
      <c r="B189" s="5"/>
      <c r="C189" s="6"/>
      <c r="E189" s="3"/>
      <c r="F189" s="13"/>
    </row>
    <row r="190" spans="1:18" x14ac:dyDescent="0.15">
      <c r="A190" s="9" t="s">
        <v>606</v>
      </c>
      <c r="B190" s="3"/>
      <c r="E190" s="4"/>
      <c r="F190" s="14"/>
    </row>
    <row r="191" spans="1:18" x14ac:dyDescent="0.15">
      <c r="A191" s="2" t="s">
        <v>599</v>
      </c>
      <c r="B191" s="2" t="s">
        <v>600</v>
      </c>
      <c r="C191" s="2" t="s">
        <v>601</v>
      </c>
      <c r="D191" s="17" t="s">
        <v>619</v>
      </c>
      <c r="E191" s="2" t="s">
        <v>644</v>
      </c>
      <c r="F191" s="2" t="s">
        <v>643</v>
      </c>
      <c r="G191" s="2" t="s">
        <v>608</v>
      </c>
      <c r="H191" s="2" t="s">
        <v>645</v>
      </c>
      <c r="I191" s="2" t="s">
        <v>609</v>
      </c>
      <c r="J191" s="12" t="s">
        <v>610</v>
      </c>
      <c r="K191" s="12" t="s">
        <v>611</v>
      </c>
      <c r="L191" s="16" t="s">
        <v>612</v>
      </c>
      <c r="M191" s="2" t="s">
        <v>614</v>
      </c>
      <c r="N191" s="2" t="s">
        <v>631</v>
      </c>
      <c r="O191" s="2" t="s">
        <v>615</v>
      </c>
      <c r="P191" s="2" t="s">
        <v>616</v>
      </c>
      <c r="Q191" s="2" t="s">
        <v>617</v>
      </c>
      <c r="R191" s="16" t="s">
        <v>618</v>
      </c>
    </row>
    <row r="192" spans="1:18" x14ac:dyDescent="0.15">
      <c r="A192" s="5" t="s">
        <v>39</v>
      </c>
      <c r="B192" s="5" t="s">
        <v>40</v>
      </c>
      <c r="C192" s="6">
        <v>1.6539999999999999E-3</v>
      </c>
      <c r="D192" s="18">
        <f>C192*L192*[1]!s_dq_close("000300.SH",I192,1)</f>
        <v>7.8755492016872833E-2</v>
      </c>
      <c r="E192" s="4" t="str">
        <f>[1]!s_div_ifdiv(A192,"2017/12/31")</f>
        <v>是</v>
      </c>
      <c r="F192" s="3" t="str">
        <f>[1]!s_div_progress(A192,"20171231")</f>
        <v>股东大会通过</v>
      </c>
      <c r="G192" s="3">
        <f>[1]!s_div_exdate(A192,"2017/12/31")</f>
        <v>0</v>
      </c>
      <c r="H192" s="4">
        <f>[1]!s_div_ifdiv(A192,"2018/06/30")</f>
        <v>0</v>
      </c>
      <c r="I192" s="3" t="str">
        <f>[1]!s_div_recorddate(A192,"2016/12/31")</f>
        <v>2017-06-16</v>
      </c>
      <c r="J192" s="13">
        <f>[1]!s_div_cashbeforetax(A192,"2016/12/31")</f>
        <v>0.3</v>
      </c>
      <c r="K192" s="14">
        <f>[1]!s_dq_close(A192,I192,3)</f>
        <v>22.169999997535783</v>
      </c>
      <c r="L192" s="6">
        <f t="shared" ref="L192:L221" si="8">J192/K192</f>
        <v>1.3531799730868078E-2</v>
      </c>
      <c r="M192" s="10">
        <f>[1]!s_performanceexpress_perfexnetprofittoshareholder(A192,"2017/12/31",1)</f>
        <v>1870115500</v>
      </c>
      <c r="N192" s="23" t="str">
        <f>[1]!s_div_ifdiv(A192,"2017/06/30")</f>
        <v>否</v>
      </c>
      <c r="O192" s="3">
        <f>[1]!s_div_recorddate(A192,"2017/06/30")</f>
        <v>0</v>
      </c>
      <c r="P192" s="13">
        <f>[1]!s_div_cashbeforetax(A192,"2017/06/30")</f>
        <v>0</v>
      </c>
      <c r="Q192" s="14">
        <f>[1]!s_dq_close(A192,O192,3)</f>
        <v>1.0946064781285454</v>
      </c>
      <c r="R192" s="6">
        <f t="shared" ref="R192:R221" si="9">P192/Q192</f>
        <v>0</v>
      </c>
    </row>
    <row r="193" spans="1:18" s="41" customFormat="1" x14ac:dyDescent="0.15">
      <c r="A193" s="35" t="s">
        <v>69</v>
      </c>
      <c r="B193" s="35" t="s">
        <v>70</v>
      </c>
      <c r="C193" s="36">
        <v>1.5229999999999998E-3</v>
      </c>
      <c r="D193" s="37">
        <f>C193*L193*[1]!s_dq_close("000300.SH",I193,1)</f>
        <v>1.0970466648986838E-2</v>
      </c>
      <c r="E193" s="25" t="str">
        <f>[1]!s_div_ifdiv(A193,"2017/12/31")</f>
        <v>否</v>
      </c>
      <c r="F193" s="25" t="str">
        <f>[1]!s_div_progress(A193,"20171231")</f>
        <v>股东大会通过</v>
      </c>
      <c r="G193" s="25">
        <f>[1]!s_div_exdate(A193,"2017/12/31")</f>
        <v>0</v>
      </c>
      <c r="H193" s="25">
        <f>[1]!s_div_ifdiv(A193,"2018/06/30")</f>
        <v>0</v>
      </c>
      <c r="I193" s="25" t="str">
        <f>[1]!s_div_recorddate(A193,"2016/12/31")</f>
        <v>2017-06-16</v>
      </c>
      <c r="J193" s="38">
        <f>[1]!s_div_cashbeforetax(A193,"2016/12/31")</f>
        <v>0.02</v>
      </c>
      <c r="K193" s="38">
        <f>[1]!s_dq_close(A193,I193,3)</f>
        <v>9.770000359638173</v>
      </c>
      <c r="L193" s="36">
        <f t="shared" si="8"/>
        <v>2.0470828315036715E-3</v>
      </c>
      <c r="M193" s="39">
        <f>[1]!s_performanceexpress_perfexnetprofittoshareholder(A193,"2017/12/31",1)</f>
        <v>0</v>
      </c>
      <c r="N193" s="40" t="str">
        <f>[1]!s_div_ifdiv(A193,"2017/06/30")</f>
        <v>否</v>
      </c>
      <c r="O193" s="25">
        <f>[1]!s_div_recorddate(A193,"2017/06/30")</f>
        <v>0</v>
      </c>
      <c r="P193" s="38">
        <f>[1]!s_div_cashbeforetax(A193,"2017/06/30")</f>
        <v>0</v>
      </c>
      <c r="Q193" s="38">
        <f>[1]!s_dq_close(A193,O193,3)</f>
        <v>1.3150543046857326</v>
      </c>
      <c r="R193" s="36">
        <f t="shared" si="9"/>
        <v>0</v>
      </c>
    </row>
    <row r="194" spans="1:18" x14ac:dyDescent="0.15">
      <c r="A194" s="5" t="s">
        <v>241</v>
      </c>
      <c r="B194" s="5" t="s">
        <v>574</v>
      </c>
      <c r="C194" s="6">
        <v>8.8900000000000003E-4</v>
      </c>
      <c r="D194" s="18">
        <f>C194*L194*[1]!s_dq_close("000300.SH",I194,1)</f>
        <v>1.4670068235280623E-2</v>
      </c>
      <c r="E194" s="4" t="str">
        <f>[1]!s_div_ifdiv(A194,"2017/12/31")</f>
        <v>是</v>
      </c>
      <c r="F194" s="3" t="str">
        <f>[1]!s_div_progress(A194,"20171231")</f>
        <v>股东大会通过</v>
      </c>
      <c r="G194" s="3">
        <f>[1]!s_div_exdate(A194,"2017/12/31")</f>
        <v>0</v>
      </c>
      <c r="H194" s="4">
        <f>[1]!s_div_ifdiv(A194,"2018/06/30")</f>
        <v>0</v>
      </c>
      <c r="I194" s="3" t="str">
        <f>[1]!s_div_recorddate(A194,"2016/12/31")</f>
        <v>2017-06-21</v>
      </c>
      <c r="J194" s="13">
        <f>[1]!s_div_cashbeforetax(A194,"2016/12/31")</f>
        <v>6.9999999999999993E-2</v>
      </c>
      <c r="K194" s="14">
        <f>[1]!s_dq_close(A194,I194,3)</f>
        <v>15.220000075598074</v>
      </c>
      <c r="L194" s="6">
        <f t="shared" si="8"/>
        <v>4.5992115408875463E-3</v>
      </c>
      <c r="M194" s="10">
        <f>[1]!s_performanceexpress_perfexnetprofittoshareholder(A194,"2017/12/31",1)</f>
        <v>0</v>
      </c>
      <c r="N194" s="23" t="str">
        <f>[1]!s_div_ifdiv(A194,"2017/06/30")</f>
        <v>否</v>
      </c>
      <c r="O194" s="3">
        <f>[1]!s_div_recorddate(A194,"2017/06/30")</f>
        <v>0</v>
      </c>
      <c r="P194" s="13">
        <f>[1]!s_div_cashbeforetax(A194,"2017/06/30")</f>
        <v>0</v>
      </c>
      <c r="Q194" s="14">
        <f>[1]!s_dq_close(A194,O194,3)</f>
        <v>2.5428443500919373</v>
      </c>
      <c r="R194" s="6">
        <f t="shared" si="9"/>
        <v>0</v>
      </c>
    </row>
    <row r="195" spans="1:18" x14ac:dyDescent="0.15">
      <c r="A195" s="5" t="s">
        <v>221</v>
      </c>
      <c r="B195" s="5" t="s">
        <v>222</v>
      </c>
      <c r="C195" s="6">
        <v>6.5899999999999997E-4</v>
      </c>
      <c r="D195" s="18">
        <f>C195*L195*[1]!s_dq_close("000300.SH",I195,1)</f>
        <v>3.4345679107117749E-2</v>
      </c>
      <c r="E195" s="4" t="str">
        <f>[1]!s_div_ifdiv(A195,"2017/12/31")</f>
        <v>是</v>
      </c>
      <c r="F195" s="3" t="str">
        <f>[1]!s_div_progress(A195,"20171231")</f>
        <v>股东大会通过</v>
      </c>
      <c r="G195" s="3">
        <f>[1]!s_div_exdate(A195,"2017/12/31")</f>
        <v>0</v>
      </c>
      <c r="H195" s="4">
        <f>[1]!s_div_ifdiv(A195,"2018/06/30")</f>
        <v>0</v>
      </c>
      <c r="I195" s="3" t="str">
        <f>[1]!s_div_recorddate(A195,"2016/12/31")</f>
        <v>2017-06-22</v>
      </c>
      <c r="J195" s="13">
        <f>[1]!s_div_cashbeforetax(A195,"2016/12/31")</f>
        <v>0.18</v>
      </c>
      <c r="K195" s="14">
        <f>[1]!s_dq_close(A195,I195,3)</f>
        <v>12.400000186973736</v>
      </c>
      <c r="L195" s="6">
        <f t="shared" si="8"/>
        <v>1.4516128813376222E-2</v>
      </c>
      <c r="M195" s="10">
        <f>[1]!s_performanceexpress_perfexnetprofittoshareholder(A195,"2017/12/31",1)</f>
        <v>0</v>
      </c>
      <c r="N195" s="23" t="str">
        <f>[1]!s_div_ifdiv(A195,"2017/06/30")</f>
        <v>否</v>
      </c>
      <c r="O195" s="3">
        <f>[1]!s_div_recorddate(A195,"2017/06/30")</f>
        <v>0</v>
      </c>
      <c r="P195" s="13">
        <f>[1]!s_div_cashbeforetax(A195,"2017/06/30")</f>
        <v>0</v>
      </c>
      <c r="Q195" s="14">
        <f>[1]!s_dq_close(A195,O195,3)</f>
        <v>4.2659534110652038</v>
      </c>
      <c r="R195" s="6">
        <f t="shared" si="9"/>
        <v>0</v>
      </c>
    </row>
    <row r="196" spans="1:18" x14ac:dyDescent="0.15">
      <c r="A196" s="5" t="s">
        <v>179</v>
      </c>
      <c r="B196" s="5" t="s">
        <v>180</v>
      </c>
      <c r="C196" s="6">
        <v>1.64E-4</v>
      </c>
      <c r="D196" s="18">
        <f>C196*L196*[1]!s_dq_close("000300.SH",I196,1)</f>
        <v>3.6301851819120711E-3</v>
      </c>
      <c r="E196" s="4" t="str">
        <f>[1]!s_div_ifdiv(A196,"2017/12/31")</f>
        <v>是</v>
      </c>
      <c r="F196" s="3" t="str">
        <f>[1]!s_div_progress(A196,"20171231")</f>
        <v>股东大会通过</v>
      </c>
      <c r="G196" s="3">
        <f>[1]!s_div_exdate(A196,"2017/12/31")</f>
        <v>0</v>
      </c>
      <c r="H196" s="4">
        <f>[1]!s_div_ifdiv(A196,"2018/06/30")</f>
        <v>0</v>
      </c>
      <c r="I196" s="3" t="str">
        <f>[1]!s_div_recorddate(A196,"2016/12/31")</f>
        <v>2017-06-22</v>
      </c>
      <c r="J196" s="13">
        <f>[1]!s_div_cashbeforetax(A196,"2016/12/31")</f>
        <v>0.1</v>
      </c>
      <c r="K196" s="14">
        <f>[1]!s_dq_close(A196,I196,3)</f>
        <v>16.220003677329267</v>
      </c>
      <c r="L196" s="6">
        <f t="shared" si="8"/>
        <v>6.1652267156862743E-3</v>
      </c>
      <c r="M196" s="10">
        <f>[1]!s_performanceexpress_perfexnetprofittoshareholder(A196,"2017/12/31",1)</f>
        <v>763000000</v>
      </c>
      <c r="N196" s="23" t="str">
        <f>[1]!s_div_ifdiv(A196,"2017/06/30")</f>
        <v>否</v>
      </c>
      <c r="O196" s="3">
        <f>[1]!s_div_recorddate(A196,"2017/06/30")</f>
        <v>0</v>
      </c>
      <c r="P196" s="13">
        <f>[1]!s_div_cashbeforetax(A196,"2017/06/30")</f>
        <v>0</v>
      </c>
      <c r="Q196" s="14">
        <f>[1]!s_dq_close(A196,O196,3)</f>
        <v>6.2514597506373208</v>
      </c>
      <c r="R196" s="6">
        <f t="shared" si="9"/>
        <v>0</v>
      </c>
    </row>
    <row r="197" spans="1:18" x14ac:dyDescent="0.15">
      <c r="A197" s="5" t="s">
        <v>244</v>
      </c>
      <c r="B197" s="5" t="s">
        <v>245</v>
      </c>
      <c r="C197" s="6">
        <v>2.1879999999999998E-3</v>
      </c>
      <c r="D197" s="18">
        <f>C197*L197*[1]!s_dq_close("000300.SH",I197,1)</f>
        <v>0.15147817516039741</v>
      </c>
      <c r="E197" s="4" t="str">
        <f>[1]!s_div_ifdiv(A197,"2017/12/31")</f>
        <v>是</v>
      </c>
      <c r="F197" s="3" t="str">
        <f>[1]!s_div_progress(A197,"20171231")</f>
        <v>股东大会通过</v>
      </c>
      <c r="G197" s="3">
        <f>[1]!s_div_exdate(A197,"2017/12/31")</f>
        <v>0</v>
      </c>
      <c r="H197" s="4">
        <f>[1]!s_div_ifdiv(A197,"2018/06/30")</f>
        <v>0</v>
      </c>
      <c r="I197" s="3" t="str">
        <f>[1]!s_div_recorddate(A197,"2016/12/31")</f>
        <v>2017-06-23</v>
      </c>
      <c r="J197" s="13">
        <f>[1]!s_div_cashbeforetax(A197,"2016/12/31")</f>
        <v>0.20600000000000002</v>
      </c>
      <c r="K197" s="14">
        <f>[1]!s_dq_close(A197,I197,3)</f>
        <v>10.780000829609387</v>
      </c>
      <c r="L197" s="6">
        <f t="shared" si="8"/>
        <v>1.9109460495975159E-2</v>
      </c>
      <c r="M197" s="10">
        <f>[1]!s_performanceexpress_perfexnetprofittoshareholder(A197,"2017/12/31",1)</f>
        <v>0</v>
      </c>
      <c r="N197" s="23" t="str">
        <f>[1]!s_div_ifdiv(A197,"2017/06/30")</f>
        <v>否</v>
      </c>
      <c r="O197" s="3">
        <f>[1]!s_div_recorddate(A197,"2017/06/30")</f>
        <v>0</v>
      </c>
      <c r="P197" s="13">
        <f>[1]!s_div_cashbeforetax(A197,"2017/06/30")</f>
        <v>0</v>
      </c>
      <c r="Q197" s="14">
        <f>[1]!s_dq_close(A197,O197,3)</f>
        <v>2.7537454423770051</v>
      </c>
      <c r="R197" s="6">
        <f t="shared" si="9"/>
        <v>0</v>
      </c>
    </row>
    <row r="198" spans="1:18" x14ac:dyDescent="0.15">
      <c r="A198" s="5" t="s">
        <v>279</v>
      </c>
      <c r="B198" s="5" t="s">
        <v>280</v>
      </c>
      <c r="C198" s="6">
        <v>4.5199999999999998E-4</v>
      </c>
      <c r="D198" s="18">
        <f>C198*L198*[1]!s_dq_close("000300.SH",I198,1)</f>
        <v>1.2688603474986874E-2</v>
      </c>
      <c r="E198" s="4" t="str">
        <f>[1]!s_div_ifdiv(A198,"2017/12/31")</f>
        <v>是</v>
      </c>
      <c r="F198" s="3" t="str">
        <f>[1]!s_div_progress(A198,"20171231")</f>
        <v>股东大会通过</v>
      </c>
      <c r="G198" s="3">
        <f>[1]!s_div_exdate(A198,"2017/12/31")</f>
        <v>0</v>
      </c>
      <c r="H198" s="4">
        <f>[1]!s_div_ifdiv(A198,"2018/06/30")</f>
        <v>0</v>
      </c>
      <c r="I198" s="3" t="str">
        <f>[1]!s_div_recorddate(A198,"2016/12/31")</f>
        <v>2017-06-26</v>
      </c>
      <c r="J198" s="13">
        <f>[1]!s_div_cashbeforetax(A198,"2016/12/31")</f>
        <v>0.15</v>
      </c>
      <c r="K198" s="14">
        <f>[1]!s_dq_close(A198,I198,3)</f>
        <v>19.600000213597756</v>
      </c>
      <c r="L198" s="6">
        <f t="shared" si="8"/>
        <v>7.6530611410879235E-3</v>
      </c>
      <c r="M198" s="10">
        <f>[1]!s_performanceexpress_perfexnetprofittoshareholder(A198,"2017/12/31",1)</f>
        <v>0</v>
      </c>
      <c r="N198" s="23" t="str">
        <f>[1]!s_div_ifdiv(A198,"2017/06/30")</f>
        <v>否</v>
      </c>
      <c r="O198" s="3">
        <f>[1]!s_div_recorddate(A198,"2017/06/30")</f>
        <v>0</v>
      </c>
      <c r="P198" s="13">
        <f>[1]!s_div_cashbeforetax(A198,"2017/06/30")</f>
        <v>0</v>
      </c>
      <c r="Q198" s="14">
        <f>[1]!s_dq_close(A198,O198,3)</f>
        <v>3.7593204906157349</v>
      </c>
      <c r="R198" s="6">
        <f t="shared" si="9"/>
        <v>0</v>
      </c>
    </row>
    <row r="199" spans="1:18" x14ac:dyDescent="0.15">
      <c r="A199" s="5" t="s">
        <v>331</v>
      </c>
      <c r="B199" s="5" t="s">
        <v>332</v>
      </c>
      <c r="C199" s="6">
        <v>9.2999999999999995E-4</v>
      </c>
      <c r="D199" s="18">
        <f>C199*L199*[1]!s_dq_close("000300.SH",I199,1)</f>
        <v>3.1739627772292063E-2</v>
      </c>
      <c r="E199" s="4" t="str">
        <f>[1]!s_div_ifdiv(A199,"2017/12/31")</f>
        <v>是</v>
      </c>
      <c r="F199" s="3" t="str">
        <f>[1]!s_div_progress(A199,"20171231")</f>
        <v>股东大会通过</v>
      </c>
      <c r="G199" s="3">
        <f>[1]!s_div_exdate(A199,"2017/12/31")</f>
        <v>0</v>
      </c>
      <c r="H199" s="4">
        <f>[1]!s_div_ifdiv(A199,"2018/06/30")</f>
        <v>0</v>
      </c>
      <c r="I199" s="3" t="str">
        <f>[1]!s_div_recorddate(A199,"2016/12/31")</f>
        <v>2017-06-29</v>
      </c>
      <c r="J199" s="13">
        <f>[1]!s_div_cashbeforetax(A199,"2016/12/31")</f>
        <v>0.2</v>
      </c>
      <c r="K199" s="14">
        <f>[1]!s_dq_close(A199,I199,3)</f>
        <v>21.499999757266234</v>
      </c>
      <c r="L199" s="6">
        <f t="shared" si="8"/>
        <v>9.3023256864180719E-3</v>
      </c>
      <c r="M199" s="10">
        <f>[1]!s_performanceexpress_perfexnetprofittoshareholder(A199,"2017/12/31",1)</f>
        <v>624177500</v>
      </c>
      <c r="N199" s="23" t="str">
        <f>[1]!s_div_ifdiv(A199,"2017/06/30")</f>
        <v>否</v>
      </c>
      <c r="O199" s="3">
        <f>[1]!s_div_recorddate(A199,"2017/06/30")</f>
        <v>0</v>
      </c>
      <c r="P199" s="13">
        <f>[1]!s_div_cashbeforetax(A199,"2017/06/30")</f>
        <v>0</v>
      </c>
      <c r="Q199" s="14">
        <f>[1]!s_dq_close(A199,O199,3)</f>
        <v>2.0561572655879576</v>
      </c>
      <c r="R199" s="6">
        <f t="shared" si="9"/>
        <v>0</v>
      </c>
    </row>
    <row r="200" spans="1:18" x14ac:dyDescent="0.15">
      <c r="A200" s="27" t="s">
        <v>142</v>
      </c>
      <c r="B200" s="27" t="s">
        <v>143</v>
      </c>
      <c r="C200" s="28">
        <v>9.8200000000000002E-4</v>
      </c>
      <c r="D200" s="29">
        <f>C200*L200*[1]!s_dq_close("000300.SH",I200,1)</f>
        <v>2.1994219382846712E-2</v>
      </c>
      <c r="E200" s="24" t="str">
        <f>[1]!s_div_ifdiv(A200,"2017/12/31")</f>
        <v>是</v>
      </c>
      <c r="F200" s="24" t="str">
        <f>[1]!s_div_progress(A200,"20171231")</f>
        <v>股东大会通过</v>
      </c>
      <c r="G200" s="24">
        <f>[1]!s_div_exdate(A200,"2017/12/31")</f>
        <v>0</v>
      </c>
      <c r="H200" s="24">
        <f>[1]!s_div_ifdiv(A200,"2018/06/30")</f>
        <v>0</v>
      </c>
      <c r="I200" s="34">
        <v>43172</v>
      </c>
      <c r="J200" s="30">
        <v>0.03</v>
      </c>
      <c r="K200" s="30">
        <f>[1]!s_dq_close(A200,I200,3)</f>
        <v>5.48</v>
      </c>
      <c r="L200" s="28">
        <f t="shared" si="8"/>
        <v>5.4744525547445249E-3</v>
      </c>
      <c r="M200" s="31">
        <f>[1]!s_performanceexpress_perfexnetprofittoshareholder(A200,"2017/12/31",1)</f>
        <v>461072529.95999998</v>
      </c>
      <c r="N200" s="32" t="str">
        <f>[1]!s_div_ifdiv(A200,"2017/06/30")</f>
        <v>否</v>
      </c>
      <c r="O200" s="24">
        <f>[1]!s_div_recorddate(A200,"2017/06/30")</f>
        <v>0</v>
      </c>
      <c r="P200" s="30">
        <f>[1]!s_div_cashbeforetax(A200,"2017/06/30")</f>
        <v>0</v>
      </c>
      <c r="Q200" s="30">
        <f>[1]!s_dq_close(A200,O200,3)</f>
        <v>3.4804791969654811</v>
      </c>
      <c r="R200" s="28">
        <f t="shared" si="9"/>
        <v>0</v>
      </c>
    </row>
    <row r="201" spans="1:18" x14ac:dyDescent="0.15">
      <c r="A201" s="5" t="s">
        <v>33</v>
      </c>
      <c r="B201" s="5" t="s">
        <v>34</v>
      </c>
      <c r="C201" s="6">
        <v>1.758E-3</v>
      </c>
      <c r="D201" s="18">
        <f>C201*L201*[1]!s_dq_close("000300.SH",I201,1)</f>
        <v>0.19193086813695792</v>
      </c>
      <c r="E201" s="4" t="str">
        <f>[1]!s_div_ifdiv(A201,"2017/12/31")</f>
        <v>是</v>
      </c>
      <c r="F201" s="3" t="str">
        <f>[1]!s_div_progress(A201,"20171231")</f>
        <v>股东大会通过</v>
      </c>
      <c r="G201" s="3">
        <f>[1]!s_div_exdate(A201,"2017/12/31")</f>
        <v>0</v>
      </c>
      <c r="H201" s="4">
        <f>[1]!s_div_ifdiv(A201,"2018/06/30")</f>
        <v>0</v>
      </c>
      <c r="I201" s="3" t="str">
        <f>[1]!s_div_recorddate(A201,"2016/12/31")</f>
        <v>2017-07-11</v>
      </c>
      <c r="J201" s="13">
        <f>[1]!s_div_cashbeforetax(A201,"2016/12/31")</f>
        <v>0.1998635</v>
      </c>
      <c r="K201" s="14">
        <f>[1]!s_dq_close(A201,I201,3)</f>
        <v>6.7199999841209834</v>
      </c>
      <c r="L201" s="6">
        <f t="shared" si="8"/>
        <v>2.9741592332182626E-2</v>
      </c>
      <c r="M201" s="10">
        <f>[1]!s_performanceexpress_perfexnetprofittoshareholder(A201,"2017/12/31",1)</f>
        <v>0</v>
      </c>
      <c r="N201" s="23" t="str">
        <f>[1]!s_div_ifdiv(A201,"2017/06/30")</f>
        <v>否</v>
      </c>
      <c r="O201" s="3">
        <f>[1]!s_div_recorddate(A201,"2017/06/30")</f>
        <v>0</v>
      </c>
      <c r="P201" s="13">
        <f>[1]!s_div_cashbeforetax(A201,"2017/06/30")</f>
        <v>0</v>
      </c>
      <c r="Q201" s="14">
        <f>[1]!s_dq_close(A201,O201,3)</f>
        <v>0.11720225735328381</v>
      </c>
      <c r="R201" s="6">
        <f t="shared" si="9"/>
        <v>0</v>
      </c>
    </row>
    <row r="202" spans="1:18" x14ac:dyDescent="0.15">
      <c r="A202" s="5" t="s">
        <v>51</v>
      </c>
      <c r="B202" s="5" t="s">
        <v>52</v>
      </c>
      <c r="C202" s="6">
        <v>9.6500000000000004E-4</v>
      </c>
      <c r="D202" s="18">
        <f>C202*L202*[1]!s_dq_close("000300.SH",I202,1)</f>
        <v>3.5282174438369854E-2</v>
      </c>
      <c r="E202" s="4" t="str">
        <f>[1]!s_div_ifdiv(A202,"2017/12/31")</f>
        <v>是</v>
      </c>
      <c r="F202" s="3" t="str">
        <f>[1]!s_div_progress(A202,"20171231")</f>
        <v>股东大会通过</v>
      </c>
      <c r="G202" s="3">
        <f>[1]!s_div_exdate(A202,"2017/12/31")</f>
        <v>0</v>
      </c>
      <c r="H202" s="4">
        <f>[1]!s_div_ifdiv(A202,"2018/06/30")</f>
        <v>0</v>
      </c>
      <c r="I202" s="3" t="str">
        <f>[1]!s_div_recorddate(A202,"2016/12/31")</f>
        <v>2017-07-11</v>
      </c>
      <c r="J202" s="13">
        <f>[1]!s_div_cashbeforetax(A202,"2016/12/31")</f>
        <v>0.1</v>
      </c>
      <c r="K202" s="14">
        <f>[1]!s_dq_close(A202,I202,3)</f>
        <v>10.039999958584373</v>
      </c>
      <c r="L202" s="6">
        <f t="shared" si="8"/>
        <v>9.9601594036360808E-3</v>
      </c>
      <c r="M202" s="10">
        <f>[1]!s_performanceexpress_perfexnetprofittoshareholder(A202,"2017/12/31",1)</f>
        <v>0</v>
      </c>
      <c r="N202" s="23" t="str">
        <f>[1]!s_div_ifdiv(A202,"2017/06/30")</f>
        <v>否</v>
      </c>
      <c r="O202" s="3">
        <f>[1]!s_div_recorddate(A202,"2017/06/30")</f>
        <v>0</v>
      </c>
      <c r="P202" s="13">
        <f>[1]!s_div_cashbeforetax(A202,"2017/06/30")</f>
        <v>0</v>
      </c>
      <c r="Q202" s="14">
        <f>[1]!s_dq_close(A202,O202,3)</f>
        <v>1.1715843874871603</v>
      </c>
      <c r="R202" s="6">
        <f t="shared" si="9"/>
        <v>0</v>
      </c>
    </row>
    <row r="203" spans="1:18" x14ac:dyDescent="0.15">
      <c r="A203" s="5" t="s">
        <v>37</v>
      </c>
      <c r="B203" s="5" t="s">
        <v>38</v>
      </c>
      <c r="C203" s="6">
        <v>3.6949999999999999E-3</v>
      </c>
      <c r="D203" s="18">
        <f>C203*L203*[1]!s_dq_close("000300.SH",I203,1)</f>
        <v>0.25815407646222271</v>
      </c>
      <c r="E203" s="4" t="str">
        <f>[1]!s_div_ifdiv(A203,"2017/12/31")</f>
        <v>是</v>
      </c>
      <c r="F203" s="3" t="str">
        <f>[1]!s_div_progress(A203,"20171231")</f>
        <v>董事会预案</v>
      </c>
      <c r="G203" s="3">
        <f>[1]!s_div_exdate(A203,"2017/12/31")</f>
        <v>0</v>
      </c>
      <c r="H203" s="4">
        <f>[1]!s_div_ifdiv(A203,"2018/06/30")</f>
        <v>0</v>
      </c>
      <c r="I203" s="3" t="str">
        <f>[1]!s_div_recorddate(A203,"2016/12/31")</f>
        <v>2017-06-16</v>
      </c>
      <c r="J203" s="13">
        <f>[1]!s_div_cashbeforetax(A203,"2016/12/31")</f>
        <v>0.96</v>
      </c>
      <c r="K203" s="14">
        <f>[1]!s_dq_close(A203,I203,3)</f>
        <v>48.349999136064511</v>
      </c>
      <c r="L203" s="6">
        <f t="shared" si="8"/>
        <v>1.9855222691905511E-2</v>
      </c>
      <c r="M203" s="10">
        <f>[1]!s_performanceexpress_perfexnetprofittoshareholder(A203,"2017/12/31",1)</f>
        <v>2557944600</v>
      </c>
      <c r="N203" s="23" t="str">
        <f>[1]!s_div_ifdiv(A203,"2017/06/30")</f>
        <v>否</v>
      </c>
      <c r="O203" s="3">
        <f>[1]!s_div_recorddate(A203,"2017/06/30")</f>
        <v>0</v>
      </c>
      <c r="P203" s="13">
        <f>[1]!s_div_cashbeforetax(A203,"2017/06/30")</f>
        <v>0</v>
      </c>
      <c r="Q203" s="14">
        <f>[1]!s_dq_close(A203,O203,3)</f>
        <v>0.31646577194564024</v>
      </c>
      <c r="R203" s="6">
        <f t="shared" si="9"/>
        <v>0</v>
      </c>
    </row>
    <row r="204" spans="1:18" x14ac:dyDescent="0.15">
      <c r="A204" s="5" t="s">
        <v>7</v>
      </c>
      <c r="B204" s="5" t="s">
        <v>8</v>
      </c>
      <c r="C204" s="6">
        <v>2.3649999999999999E-3</v>
      </c>
      <c r="D204" s="18">
        <f>C204*L204*[1]!s_dq_close("000300.SH",I204,1)</f>
        <v>8.9003956014437002E-2</v>
      </c>
      <c r="E204" s="4" t="str">
        <f>[1]!s_div_ifdiv(A204,"2017/12/31")</f>
        <v>是</v>
      </c>
      <c r="F204" s="3" t="str">
        <f>[1]!s_div_progress(A204,"20171231")</f>
        <v>董事会预案</v>
      </c>
      <c r="G204" s="3">
        <f>[1]!s_div_exdate(A204,"2017/12/31")</f>
        <v>0</v>
      </c>
      <c r="H204" s="4">
        <f>[1]!s_div_ifdiv(A204,"2018/06/30")</f>
        <v>0</v>
      </c>
      <c r="I204" s="3" t="str">
        <f>[1]!s_div_recorddate(A204,"2016/12/31")</f>
        <v>2017-06-16</v>
      </c>
      <c r="J204" s="13">
        <f>[1]!s_div_cashbeforetax(A204,"2016/12/31")</f>
        <v>0.1</v>
      </c>
      <c r="K204" s="14">
        <f>[1]!s_dq_close(A204,I204,3)</f>
        <v>9.3500001282528835</v>
      </c>
      <c r="L204" s="6">
        <f t="shared" si="8"/>
        <v>1.0695187019070742E-2</v>
      </c>
      <c r="M204" s="10">
        <f>[1]!s_performanceexpress_perfexnetprofittoshareholder(A204,"2017/12/31",1)</f>
        <v>8428892100</v>
      </c>
      <c r="N204" s="23" t="str">
        <f>[1]!s_div_ifdiv(A204,"2017/06/30")</f>
        <v>否</v>
      </c>
      <c r="O204" s="3">
        <f>[1]!s_div_recorddate(A204,"2017/06/30")</f>
        <v>0</v>
      </c>
      <c r="P204" s="13">
        <f>[1]!s_div_cashbeforetax(A204,"2017/06/30")</f>
        <v>0</v>
      </c>
      <c r="Q204" s="14">
        <f>[1]!s_dq_close(A204,O204,3)</f>
        <v>0.35100789486957146</v>
      </c>
      <c r="R204" s="6">
        <f t="shared" si="9"/>
        <v>0</v>
      </c>
    </row>
    <row r="205" spans="1:18" x14ac:dyDescent="0.15">
      <c r="A205" s="5" t="s">
        <v>173</v>
      </c>
      <c r="B205" s="5" t="s">
        <v>174</v>
      </c>
      <c r="C205" s="6">
        <v>2.0739999999999999E-3</v>
      </c>
      <c r="D205" s="18">
        <f>C205*L205*[1]!s_dq_close("000300.SH",I205,1)</f>
        <v>2.5526093063382951E-2</v>
      </c>
      <c r="E205" s="4" t="str">
        <f>[1]!s_div_ifdiv(A205,"2017/12/31")</f>
        <v>是</v>
      </c>
      <c r="F205" s="3" t="str">
        <f>[1]!s_div_progress(A205,"20171231")</f>
        <v>董事会预案</v>
      </c>
      <c r="G205" s="3">
        <f>[1]!s_div_exdate(A205,"2017/12/31")</f>
        <v>0</v>
      </c>
      <c r="H205" s="4">
        <f>[1]!s_div_ifdiv(A205,"2018/06/30")</f>
        <v>0</v>
      </c>
      <c r="I205" s="3" t="str">
        <f>[1]!s_div_recorddate(A205,"2016/12/31")</f>
        <v>2017-06-16</v>
      </c>
      <c r="J205" s="13">
        <f>[1]!s_div_cashbeforetax(A205,"2016/12/31")</f>
        <v>0.2</v>
      </c>
      <c r="K205" s="14">
        <f>[1]!s_dq_close(A205,I205,3)</f>
        <v>57.180004031786716</v>
      </c>
      <c r="L205" s="6">
        <f t="shared" si="8"/>
        <v>3.4977262311632366E-3</v>
      </c>
      <c r="M205" s="10">
        <f>[1]!s_performanceexpress_perfexnetprofittoshareholder(A205,"2017/12/31",1)</f>
        <v>1506154317.4200001</v>
      </c>
      <c r="N205" s="23" t="str">
        <f>[1]!s_div_ifdiv(A205,"2017/06/30")</f>
        <v>否</v>
      </c>
      <c r="O205" s="3">
        <f>[1]!s_div_recorddate(A205,"2017/06/30")</f>
        <v>0</v>
      </c>
      <c r="P205" s="13">
        <f>[1]!s_div_cashbeforetax(A205,"2017/06/30")</f>
        <v>0</v>
      </c>
      <c r="Q205" s="14">
        <f>[1]!s_dq_close(A205,O205,3)</f>
        <v>15.225690901634307</v>
      </c>
      <c r="R205" s="6">
        <f t="shared" si="9"/>
        <v>0</v>
      </c>
    </row>
    <row r="206" spans="1:18" x14ac:dyDescent="0.15">
      <c r="A206" s="5" t="s">
        <v>124</v>
      </c>
      <c r="B206" s="5" t="s">
        <v>125</v>
      </c>
      <c r="C206" s="6">
        <v>2.4720000000000002E-3</v>
      </c>
      <c r="D206" s="18">
        <f>C206*L206*[1]!s_dq_close("000300.SH",I206,1)</f>
        <v>1.3020742267719869E-2</v>
      </c>
      <c r="E206" s="4" t="str">
        <f>[1]!s_div_ifdiv(A206,"2017/12/31")</f>
        <v>是</v>
      </c>
      <c r="F206" s="3" t="str">
        <f>[1]!s_div_progress(A206,"20171231")</f>
        <v>董事会预案</v>
      </c>
      <c r="G206" s="3">
        <f>[1]!s_div_exdate(A206,"2017/12/31")</f>
        <v>0</v>
      </c>
      <c r="H206" s="4">
        <f>[1]!s_div_ifdiv(A206,"2018/06/30")</f>
        <v>0</v>
      </c>
      <c r="I206" s="3" t="str">
        <f>[1]!s_div_recorddate(A206,"2016/12/31")</f>
        <v>2017-06-19</v>
      </c>
      <c r="J206" s="13">
        <f>[1]!s_div_cashbeforetax(A206,"2016/12/31")</f>
        <v>0.03</v>
      </c>
      <c r="K206" s="14">
        <f>[1]!s_dq_close(A206,I206,3)</f>
        <v>20.239999627467466</v>
      </c>
      <c r="L206" s="6">
        <f t="shared" si="8"/>
        <v>1.4822134660164397E-3</v>
      </c>
      <c r="M206" s="10">
        <f>[1]!s_performanceexpress_perfexnetprofittoshareholder(A206,"2017/12/31",1)</f>
        <v>850410752.11000001</v>
      </c>
      <c r="N206" s="23" t="str">
        <f>[1]!s_div_ifdiv(A206,"2017/06/30")</f>
        <v>否</v>
      </c>
      <c r="O206" s="3">
        <f>[1]!s_div_recorddate(A206,"2017/06/30")</f>
        <v>0</v>
      </c>
      <c r="P206" s="13">
        <f>[1]!s_div_cashbeforetax(A206,"2017/06/30")</f>
        <v>0</v>
      </c>
      <c r="Q206" s="14">
        <f>[1]!s_dq_close(A206,O206,3)</f>
        <v>0.85927515053512193</v>
      </c>
      <c r="R206" s="6">
        <f t="shared" si="9"/>
        <v>0</v>
      </c>
    </row>
    <row r="207" spans="1:18" x14ac:dyDescent="0.15">
      <c r="A207" s="5" t="s">
        <v>89</v>
      </c>
      <c r="B207" s="5" t="s">
        <v>90</v>
      </c>
      <c r="C207" s="6">
        <v>1.2230000000000001E-3</v>
      </c>
      <c r="D207" s="18">
        <f>C207*L207*[1]!s_dq_close("000300.SH",I207,1)</f>
        <v>5.7599347174894537E-3</v>
      </c>
      <c r="E207" s="4" t="str">
        <f>[1]!s_div_ifdiv(A207,"2017/12/31")</f>
        <v>是</v>
      </c>
      <c r="F207" s="3" t="str">
        <f>[1]!s_div_progress(A207,"20171231")</f>
        <v>董事会预案</v>
      </c>
      <c r="G207" s="3">
        <f>[1]!s_div_exdate(A207,"2017/12/31")</f>
        <v>0</v>
      </c>
      <c r="H207" s="4">
        <f>[1]!s_div_ifdiv(A207,"2018/06/30")</f>
        <v>0</v>
      </c>
      <c r="I207" s="3" t="str">
        <f>[1]!s_div_recorddate(A207,"2016/12/31")</f>
        <v>2017-06-19</v>
      </c>
      <c r="J207" s="13">
        <f>[1]!s_div_cashbeforetax(A207,"2016/12/31")</f>
        <v>1.0999999999999999E-2</v>
      </c>
      <c r="K207" s="14">
        <f>[1]!s_dq_close(A207,I207,3)</f>
        <v>8.3000001954427596</v>
      </c>
      <c r="L207" s="6">
        <f t="shared" si="8"/>
        <v>1.3253011736119855E-3</v>
      </c>
      <c r="M207" s="10">
        <f>[1]!s_performanceexpress_perfexnetprofittoshareholder(A207,"2017/12/31",1)</f>
        <v>0</v>
      </c>
      <c r="N207" s="23" t="str">
        <f>[1]!s_div_ifdiv(A207,"2017/06/30")</f>
        <v>否</v>
      </c>
      <c r="O207" s="3">
        <f>[1]!s_div_recorddate(A207,"2017/06/30")</f>
        <v>0</v>
      </c>
      <c r="P207" s="13">
        <f>[1]!s_div_cashbeforetax(A207,"2017/06/30")</f>
        <v>0</v>
      </c>
      <c r="Q207" s="14">
        <f>[1]!s_dq_close(A207,O207,3)</f>
        <v>1.7929046525229642</v>
      </c>
      <c r="R207" s="6">
        <f t="shared" si="9"/>
        <v>0</v>
      </c>
    </row>
    <row r="208" spans="1:18" x14ac:dyDescent="0.15">
      <c r="A208" s="5" t="s">
        <v>337</v>
      </c>
      <c r="B208" s="5" t="s">
        <v>338</v>
      </c>
      <c r="C208" s="6">
        <v>5.6220000000000003E-3</v>
      </c>
      <c r="D208" s="18">
        <f>C208*L208*[1]!s_dq_close("000300.SH",I208,1)</f>
        <v>0.48417650301314535</v>
      </c>
      <c r="E208" s="4" t="str">
        <f>[1]!s_div_ifdiv(A208,"2017/12/31")</f>
        <v>是</v>
      </c>
      <c r="F208" s="3" t="str">
        <f>[1]!s_div_progress(A208,"20171231")</f>
        <v>董事会预案</v>
      </c>
      <c r="G208" s="3">
        <f>[1]!s_div_exdate(A208,"2017/12/31")</f>
        <v>0</v>
      </c>
      <c r="H208" s="4">
        <f>[1]!s_div_ifdiv(A208,"2018/06/30")</f>
        <v>0</v>
      </c>
      <c r="I208" s="3" t="str">
        <f>[1]!s_div_recorddate(A208,"2016/12/31")</f>
        <v>2017-06-20</v>
      </c>
      <c r="J208" s="13">
        <f>[1]!s_div_cashbeforetax(A208,"2016/12/31")</f>
        <v>0.5</v>
      </c>
      <c r="K208" s="14">
        <f>[1]!s_dq_close(A208,I208,3)</f>
        <v>20.590000902479439</v>
      </c>
      <c r="L208" s="6">
        <f t="shared" si="8"/>
        <v>2.428363176709673E-2</v>
      </c>
      <c r="M208" s="10">
        <f>[1]!s_performanceexpress_perfexnetprofittoshareholder(A208,"2017/12/31",1)</f>
        <v>0</v>
      </c>
      <c r="N208" s="23" t="str">
        <f>[1]!s_div_ifdiv(A208,"2017/06/30")</f>
        <v>否</v>
      </c>
      <c r="O208" s="3">
        <f>[1]!s_div_recorddate(A208,"2017/06/30")</f>
        <v>0</v>
      </c>
      <c r="P208" s="13">
        <f>[1]!s_div_cashbeforetax(A208,"2017/06/30")</f>
        <v>0</v>
      </c>
      <c r="Q208" s="14">
        <f>[1]!s_dq_close(A208,O208,3)</f>
        <v>1.524554038489452</v>
      </c>
      <c r="R208" s="6">
        <f t="shared" si="9"/>
        <v>0</v>
      </c>
    </row>
    <row r="209" spans="1:18" x14ac:dyDescent="0.15">
      <c r="A209" s="5" t="s">
        <v>53</v>
      </c>
      <c r="B209" s="5" t="s">
        <v>54</v>
      </c>
      <c r="C209" s="6">
        <v>1.4169999999999999E-3</v>
      </c>
      <c r="D209" s="18">
        <f>C209*L209*[1]!s_dq_close("000300.SH",I209,1)</f>
        <v>9.3495483713113767E-2</v>
      </c>
      <c r="E209" s="4" t="str">
        <f>[1]!s_div_ifdiv(A209,"2017/12/31")</f>
        <v>是</v>
      </c>
      <c r="F209" s="3" t="str">
        <f>[1]!s_div_progress(A209,"20171231")</f>
        <v>董事会预案</v>
      </c>
      <c r="G209" s="3">
        <f>[1]!s_div_exdate(A209,"2017/12/31")</f>
        <v>0</v>
      </c>
      <c r="H209" s="4">
        <f>[1]!s_div_ifdiv(A209,"2018/06/30")</f>
        <v>0</v>
      </c>
      <c r="I209" s="3" t="str">
        <f>[1]!s_div_recorddate(A209,"2016/12/31")</f>
        <v>2017-06-20</v>
      </c>
      <c r="J209" s="13">
        <f>[1]!s_div_cashbeforetax(A209,"2016/12/31")</f>
        <v>0.08</v>
      </c>
      <c r="K209" s="14">
        <f>[1]!s_dq_close(A209,I209,3)</f>
        <v>4.2999997847341023</v>
      </c>
      <c r="L209" s="6">
        <f t="shared" si="8"/>
        <v>1.8604652094173751E-2</v>
      </c>
      <c r="M209" s="10">
        <f>[1]!s_performanceexpress_perfexnetprofittoshareholder(A209,"2017/12/31",1)</f>
        <v>1859631200</v>
      </c>
      <c r="N209" s="23" t="str">
        <f>[1]!s_div_ifdiv(A209,"2017/06/30")</f>
        <v>否</v>
      </c>
      <c r="O209" s="3">
        <f>[1]!s_div_recorddate(A209,"2017/06/30")</f>
        <v>0</v>
      </c>
      <c r="P209" s="13">
        <f>[1]!s_div_cashbeforetax(A209,"2017/06/30")</f>
        <v>0</v>
      </c>
      <c r="Q209" s="14">
        <f>[1]!s_dq_close(A209,O209,3)</f>
        <v>1.7358451064785327</v>
      </c>
      <c r="R209" s="6">
        <f t="shared" si="9"/>
        <v>0</v>
      </c>
    </row>
    <row r="210" spans="1:18" x14ac:dyDescent="0.15">
      <c r="A210" s="5" t="s">
        <v>43</v>
      </c>
      <c r="B210" s="5" t="s">
        <v>44</v>
      </c>
      <c r="C210" s="6">
        <v>9.5E-4</v>
      </c>
      <c r="D210" s="18">
        <f>C210*L210*[1]!s_dq_close("000300.SH",I210,1)</f>
        <v>1.173109080500224E-2</v>
      </c>
      <c r="E210" s="4" t="str">
        <f>[1]!s_div_ifdiv(A210,"2017/12/31")</f>
        <v>是</v>
      </c>
      <c r="F210" s="3" t="str">
        <f>[1]!s_div_progress(A210,"20171231")</f>
        <v>董事会预案</v>
      </c>
      <c r="G210" s="3">
        <f>[1]!s_div_exdate(A210,"2017/12/31")</f>
        <v>0</v>
      </c>
      <c r="H210" s="4">
        <f>[1]!s_div_ifdiv(A210,"2018/06/30")</f>
        <v>0</v>
      </c>
      <c r="I210" s="3" t="str">
        <f>[1]!s_div_recorddate(A210,"2016/12/31")</f>
        <v>2017-06-20</v>
      </c>
      <c r="J210" s="13">
        <f>[1]!s_div_cashbeforetax(A210,"2016/12/31")</f>
        <v>2.5000000000000001E-2</v>
      </c>
      <c r="K210" s="14">
        <f>[1]!s_dq_close(A210,I210,3)</f>
        <v>7.1800000443338075</v>
      </c>
      <c r="L210" s="6">
        <f t="shared" si="8"/>
        <v>3.4818941289184368E-3</v>
      </c>
      <c r="M210" s="10">
        <f>[1]!s_performanceexpress_perfexnetprofittoshareholder(A210,"2017/12/31",1)</f>
        <v>1388733800</v>
      </c>
      <c r="N210" s="23" t="str">
        <f>[1]!s_div_ifdiv(A210,"2017/06/30")</f>
        <v>否</v>
      </c>
      <c r="O210" s="3">
        <f>[1]!s_div_recorddate(A210,"2017/06/30")</f>
        <v>0</v>
      </c>
      <c r="P210" s="13">
        <f>[1]!s_div_cashbeforetax(A210,"2017/06/30")</f>
        <v>0</v>
      </c>
      <c r="Q210" s="14">
        <f>[1]!s_dq_close(A210,O210,3)</f>
        <v>0.91623201063420245</v>
      </c>
      <c r="R210" s="6">
        <f t="shared" si="9"/>
        <v>0</v>
      </c>
    </row>
    <row r="211" spans="1:18" s="33" customFormat="1" x14ac:dyDescent="0.15">
      <c r="A211" s="5" t="s">
        <v>507</v>
      </c>
      <c r="B211" s="5" t="s">
        <v>508</v>
      </c>
      <c r="C211" s="6">
        <v>8.7499999999999991E-4</v>
      </c>
      <c r="D211" s="18">
        <f>C211*L211*[1]!s_dq_close("000300.SH",I211,1)</f>
        <v>4.8766609945730899E-2</v>
      </c>
      <c r="E211" s="4" t="str">
        <f>[1]!s_div_ifdiv(A211,"2017/12/31")</f>
        <v>是</v>
      </c>
      <c r="F211" s="3" t="str">
        <f>[1]!s_div_progress(A211,"20171231")</f>
        <v>董事会预案</v>
      </c>
      <c r="G211" s="3">
        <f>[1]!s_div_exdate(A211,"2017/12/31")</f>
        <v>0</v>
      </c>
      <c r="H211" s="4">
        <f>[1]!s_div_ifdiv(A211,"2018/06/30")</f>
        <v>0</v>
      </c>
      <c r="I211" s="3" t="str">
        <f>[1]!s_div_recorddate(A211,"2016/12/31")</f>
        <v>2017-06-20</v>
      </c>
      <c r="J211" s="13">
        <f>[1]!s_div_cashbeforetax(A211,"2016/12/31")</f>
        <v>0.3</v>
      </c>
      <c r="K211" s="14">
        <f>[1]!s_dq_close(A211,I211,3)</f>
        <v>19.090001868819609</v>
      </c>
      <c r="L211" s="6">
        <f t="shared" si="8"/>
        <v>1.5715032510813989E-2</v>
      </c>
      <c r="M211" s="10">
        <f>[1]!s_performanceexpress_perfexnetprofittoshareholder(A211,"2017/12/31",1)</f>
        <v>0</v>
      </c>
      <c r="N211" s="23" t="str">
        <f>[1]!s_div_ifdiv(A211,"2017/06/30")</f>
        <v>否</v>
      </c>
      <c r="O211" s="3">
        <f>[1]!s_div_recorddate(A211,"2017/06/30")</f>
        <v>0</v>
      </c>
      <c r="P211" s="13">
        <f>[1]!s_div_cashbeforetax(A211,"2017/06/30")</f>
        <v>0</v>
      </c>
      <c r="Q211" s="14">
        <f>[1]!s_dq_close(A211,O211,3)</f>
        <v>17.213440693935112</v>
      </c>
      <c r="R211" s="6">
        <f t="shared" si="9"/>
        <v>0</v>
      </c>
    </row>
    <row r="212" spans="1:18" x14ac:dyDescent="0.15">
      <c r="A212" s="5" t="s">
        <v>501</v>
      </c>
      <c r="B212" s="5" t="s">
        <v>502</v>
      </c>
      <c r="C212" s="6">
        <v>4.4080000000000005E-3</v>
      </c>
      <c r="D212" s="18">
        <f>C212*L212*[1]!s_dq_close("000300.SH",I212,1)</f>
        <v>7.8963769590502303E-2</v>
      </c>
      <c r="E212" s="4" t="str">
        <f>[1]!s_div_ifdiv(A212,"2017/12/31")</f>
        <v>是</v>
      </c>
      <c r="F212" s="3" t="str">
        <f>[1]!s_div_progress(A212,"20171231")</f>
        <v>董事会预案</v>
      </c>
      <c r="G212" s="3">
        <f>[1]!s_div_exdate(A212,"2017/12/31")</f>
        <v>0</v>
      </c>
      <c r="H212" s="4">
        <f>[1]!s_div_ifdiv(A212,"2018/06/30")</f>
        <v>0</v>
      </c>
      <c r="I212" s="3" t="str">
        <f>[1]!s_div_recorddate(A212,"2016/12/31")</f>
        <v>2017-06-21</v>
      </c>
      <c r="J212" s="13">
        <f>[1]!s_div_cashbeforetax(A212,"2016/12/31")</f>
        <v>3.8010000000000002E-2</v>
      </c>
      <c r="K212" s="14">
        <f>[1]!s_dq_close(A212,I212,3)</f>
        <v>7.6130480408157526</v>
      </c>
      <c r="L212" s="6">
        <f t="shared" si="8"/>
        <v>4.9927440095238326E-3</v>
      </c>
      <c r="M212" s="10">
        <f>[1]!s_performanceexpress_perfexnetprofittoshareholder(A212,"2017/12/31",1)</f>
        <v>0</v>
      </c>
      <c r="N212" s="23" t="str">
        <f>[1]!s_div_ifdiv(A212,"2017/06/30")</f>
        <v>是</v>
      </c>
      <c r="O212" s="3" t="str">
        <f>[1]!s_div_recorddate(A212,"2017/06/30")</f>
        <v>2017-09-14</v>
      </c>
      <c r="P212" s="13">
        <f>[1]!s_div_cashbeforetax(A212,"2017/06/30")</f>
        <v>6.9260000000000002E-2</v>
      </c>
      <c r="Q212" s="14">
        <f>[1]!s_dq_close(A212,O212,3)</f>
        <v>7.9599975292938447</v>
      </c>
      <c r="R212" s="6">
        <f t="shared" si="9"/>
        <v>8.7010077258333346E-3</v>
      </c>
    </row>
    <row r="213" spans="1:18" x14ac:dyDescent="0.15">
      <c r="A213" s="5" t="s">
        <v>307</v>
      </c>
      <c r="B213" s="5" t="s">
        <v>308</v>
      </c>
      <c r="C213" s="6">
        <v>2.3519999999999999E-3</v>
      </c>
      <c r="D213" s="18">
        <f>C213*L213*[1]!s_dq_close("000300.SH",I213,1)</f>
        <v>0.14980242839656993</v>
      </c>
      <c r="E213" s="4" t="str">
        <f>[1]!s_div_ifdiv(A213,"2017/12/31")</f>
        <v>是</v>
      </c>
      <c r="F213" s="3" t="str">
        <f>[1]!s_div_progress(A213,"20171231")</f>
        <v>董事会预案</v>
      </c>
      <c r="G213" s="3">
        <f>[1]!s_div_exdate(A213,"2017/12/31")</f>
        <v>0</v>
      </c>
      <c r="H213" s="4">
        <f>[1]!s_div_ifdiv(A213,"2018/06/30")</f>
        <v>0</v>
      </c>
      <c r="I213" s="3" t="str">
        <f>[1]!s_div_recorddate(A213,"2016/12/31")</f>
        <v>2017-06-21</v>
      </c>
      <c r="J213" s="13">
        <f>[1]!s_div_cashbeforetax(A213,"2016/12/31")</f>
        <v>0.3</v>
      </c>
      <c r="K213" s="14">
        <f>[1]!s_dq_close(A213,I213,3)</f>
        <v>16.900000054057656</v>
      </c>
      <c r="L213" s="6">
        <f t="shared" si="8"/>
        <v>1.7751479233159565E-2</v>
      </c>
      <c r="M213" s="10">
        <f>[1]!s_performanceexpress_perfexnetprofittoshareholder(A213,"2017/12/31",1)</f>
        <v>0</v>
      </c>
      <c r="N213" s="23" t="str">
        <f>[1]!s_div_ifdiv(A213,"2017/06/30")</f>
        <v>否</v>
      </c>
      <c r="O213" s="3">
        <f>[1]!s_div_recorddate(A213,"2017/06/30")</f>
        <v>0</v>
      </c>
      <c r="P213" s="13">
        <f>[1]!s_div_cashbeforetax(A213,"2017/06/30")</f>
        <v>0</v>
      </c>
      <c r="Q213" s="14">
        <f>[1]!s_dq_close(A213,O213,3)</f>
        <v>0.60274287004608884</v>
      </c>
      <c r="R213" s="6">
        <f t="shared" si="9"/>
        <v>0</v>
      </c>
    </row>
    <row r="214" spans="1:18" x14ac:dyDescent="0.15">
      <c r="A214" s="5" t="s">
        <v>341</v>
      </c>
      <c r="B214" s="5" t="s">
        <v>342</v>
      </c>
      <c r="C214" s="6">
        <v>2.3510000000000002E-3</v>
      </c>
      <c r="D214" s="18">
        <f>C214*L214*[1]!s_dq_close("000300.SH",I214,1)</f>
        <v>0.2721058778747017</v>
      </c>
      <c r="E214" s="4" t="str">
        <f>[1]!s_div_ifdiv(A214,"2017/12/31")</f>
        <v>是</v>
      </c>
      <c r="F214" s="3" t="str">
        <f>[1]!s_div_progress(A214,"20171231")</f>
        <v>董事会预案</v>
      </c>
      <c r="G214" s="3">
        <f>[1]!s_div_exdate(A214,"2017/12/31")</f>
        <v>0</v>
      </c>
      <c r="H214" s="4">
        <f>[1]!s_div_ifdiv(A214,"2018/06/30")</f>
        <v>0</v>
      </c>
      <c r="I214" s="3" t="str">
        <f>[1]!s_div_recorddate(A214,"2016/12/31")</f>
        <v>2017-06-21</v>
      </c>
      <c r="J214" s="13">
        <f>[1]!s_div_cashbeforetax(A214,"2016/12/31")</f>
        <v>0.25</v>
      </c>
      <c r="K214" s="14">
        <f>[1]!s_dq_close(A214,I214,3)</f>
        <v>7.7499999916248123</v>
      </c>
      <c r="L214" s="6">
        <f t="shared" si="8"/>
        <v>3.2258064550989334E-2</v>
      </c>
      <c r="M214" s="10">
        <f>[1]!s_performanceexpress_perfexnetprofittoshareholder(A214,"2017/12/31",1)</f>
        <v>8961913800</v>
      </c>
      <c r="N214" s="23" t="str">
        <f>[1]!s_div_ifdiv(A214,"2017/06/30")</f>
        <v>否</v>
      </c>
      <c r="O214" s="3">
        <f>[1]!s_div_recorddate(A214,"2017/06/30")</f>
        <v>0</v>
      </c>
      <c r="P214" s="13">
        <f>[1]!s_div_cashbeforetax(A214,"2017/06/30")</f>
        <v>0</v>
      </c>
      <c r="Q214" s="14">
        <f>[1]!s_dq_close(A214,O214,3)</f>
        <v>0.29564410868058338</v>
      </c>
      <c r="R214" s="6">
        <f t="shared" si="9"/>
        <v>0</v>
      </c>
    </row>
    <row r="215" spans="1:18" x14ac:dyDescent="0.15">
      <c r="A215" s="5" t="s">
        <v>161</v>
      </c>
      <c r="B215" s="5" t="s">
        <v>162</v>
      </c>
      <c r="C215" s="6">
        <v>1.7299999999999998E-3</v>
      </c>
      <c r="D215" s="18">
        <f>C215*L215*[1]!s_dq_close("000300.SH",I215,1)</f>
        <v>2.7636519720146441E-2</v>
      </c>
      <c r="E215" s="4" t="str">
        <f>[1]!s_div_ifdiv(A215,"2017/12/31")</f>
        <v>是</v>
      </c>
      <c r="F215" s="3" t="str">
        <f>[1]!s_div_progress(A215,"20171231")</f>
        <v>董事会预案</v>
      </c>
      <c r="G215" s="3">
        <f>[1]!s_div_exdate(A215,"2017/12/31")</f>
        <v>0</v>
      </c>
      <c r="H215" s="4">
        <f>[1]!s_div_ifdiv(A215,"2018/06/30")</f>
        <v>0</v>
      </c>
      <c r="I215" s="3" t="str">
        <f>[1]!s_div_recorddate(A215,"2016/12/31")</f>
        <v>2017-06-21</v>
      </c>
      <c r="J215" s="13">
        <f>[1]!s_div_cashbeforetax(A215,"2016/12/31")</f>
        <v>0.2</v>
      </c>
      <c r="K215" s="14">
        <f>[1]!s_dq_close(A215,I215,3)</f>
        <v>44.919998703564026</v>
      </c>
      <c r="L215" s="6">
        <f t="shared" si="8"/>
        <v>4.4523598791673981E-3</v>
      </c>
      <c r="M215" s="10">
        <f>[1]!s_performanceexpress_perfexnetprofittoshareholder(A215,"2017/12/31",1)</f>
        <v>1290316347.6900001</v>
      </c>
      <c r="N215" s="23" t="str">
        <f>[1]!s_div_ifdiv(A215,"2017/06/30")</f>
        <v>否</v>
      </c>
      <c r="O215" s="3">
        <f>[1]!s_div_recorddate(A215,"2017/06/30")</f>
        <v>0</v>
      </c>
      <c r="P215" s="13">
        <f>[1]!s_div_cashbeforetax(A215,"2017/06/30")</f>
        <v>0</v>
      </c>
      <c r="Q215" s="14">
        <f>[1]!s_dq_close(A215,O215,3)</f>
        <v>9.362330284744484</v>
      </c>
      <c r="R215" s="6">
        <f t="shared" si="9"/>
        <v>0</v>
      </c>
    </row>
    <row r="216" spans="1:18" x14ac:dyDescent="0.15">
      <c r="A216" s="5" t="s">
        <v>309</v>
      </c>
      <c r="B216" s="5" t="s">
        <v>310</v>
      </c>
      <c r="C216" s="6">
        <v>1.2470000000000001E-3</v>
      </c>
      <c r="D216" s="18">
        <f>C216*L216*[1]!s_dq_close("000300.SH",I216,1)</f>
        <v>3.6573677980248076E-2</v>
      </c>
      <c r="E216" s="4" t="str">
        <f>[1]!s_div_ifdiv(A216,"2017/12/31")</f>
        <v>是</v>
      </c>
      <c r="F216" s="3" t="str">
        <f>[1]!s_div_progress(A216,"20171231")</f>
        <v>董事会预案</v>
      </c>
      <c r="G216" s="3">
        <f>[1]!s_div_exdate(A216,"2017/12/31")</f>
        <v>0</v>
      </c>
      <c r="H216" s="4">
        <f>[1]!s_div_ifdiv(A216,"2018/06/30")</f>
        <v>0</v>
      </c>
      <c r="I216" s="3" t="str">
        <f>[1]!s_div_recorddate(A216,"2016/12/31")</f>
        <v>2017-06-21</v>
      </c>
      <c r="J216" s="13">
        <f>[1]!s_div_cashbeforetax(A216,"2016/12/31")</f>
        <v>0.06</v>
      </c>
      <c r="K216" s="14">
        <f>[1]!s_dq_close(A216,I216,3)</f>
        <v>7.3399999104541571</v>
      </c>
      <c r="L216" s="6">
        <f t="shared" si="8"/>
        <v>8.1743870207060462E-3</v>
      </c>
      <c r="M216" s="10">
        <f>[1]!s_performanceexpress_perfexnetprofittoshareholder(A216,"2017/12/31",1)</f>
        <v>0</v>
      </c>
      <c r="N216" s="23" t="str">
        <f>[1]!s_div_ifdiv(A216,"2017/06/30")</f>
        <v>否</v>
      </c>
      <c r="O216" s="3">
        <f>[1]!s_div_recorddate(A216,"2017/06/30")</f>
        <v>0</v>
      </c>
      <c r="P216" s="13">
        <f>[1]!s_div_cashbeforetax(A216,"2017/06/30")</f>
        <v>0</v>
      </c>
      <c r="Q216" s="14">
        <f>[1]!s_dq_close(A216,O216,3)</f>
        <v>0.59611946694639073</v>
      </c>
      <c r="R216" s="6">
        <f t="shared" si="9"/>
        <v>0</v>
      </c>
    </row>
    <row r="217" spans="1:18" s="41" customFormat="1" x14ac:dyDescent="0.15">
      <c r="A217" s="35" t="s">
        <v>315</v>
      </c>
      <c r="B217" s="35" t="s">
        <v>316</v>
      </c>
      <c r="C217" s="36">
        <v>2.1719999999999999E-3</v>
      </c>
      <c r="D217" s="37">
        <f>C217*L217*[1]!s_dq_close("000300.SH",I217,1)</f>
        <v>4.9079518247817297E-3</v>
      </c>
      <c r="E217" s="25" t="str">
        <f>[1]!s_div_ifdiv(A217,"2017/12/31")</f>
        <v>否</v>
      </c>
      <c r="F217" s="25" t="str">
        <f>[1]!s_div_progress(A217,"20171231")</f>
        <v>董事会预案</v>
      </c>
      <c r="G217" s="25">
        <f>[1]!s_div_exdate(A217,"2017/12/31")</f>
        <v>0</v>
      </c>
      <c r="H217" s="25">
        <f>[1]!s_div_ifdiv(A217,"2018/06/30")</f>
        <v>0</v>
      </c>
      <c r="I217" s="25" t="str">
        <f>[1]!s_div_recorddate(A217,"2016/12/31")</f>
        <v>2017-06-23</v>
      </c>
      <c r="J217" s="38">
        <f>[1]!s_div_cashbeforetax(A217,"2016/12/31")</f>
        <v>9.1000000000000004E-3</v>
      </c>
      <c r="K217" s="38">
        <f>[1]!s_dq_close(A217,I217,3)</f>
        <v>14.589998354620066</v>
      </c>
      <c r="L217" s="36">
        <f t="shared" si="8"/>
        <v>6.2371494353996245E-4</v>
      </c>
      <c r="M217" s="39">
        <f>[1]!s_performanceexpress_perfexnetprofittoshareholder(A217,"2017/12/31",1)</f>
        <v>0</v>
      </c>
      <c r="N217" s="40" t="str">
        <f>[1]!s_div_ifdiv(A217,"2017/06/30")</f>
        <v>否</v>
      </c>
      <c r="O217" s="25">
        <f>[1]!s_div_recorddate(A217,"2017/06/30")</f>
        <v>0</v>
      </c>
      <c r="P217" s="38">
        <f>[1]!s_div_cashbeforetax(A217,"2017/06/30")</f>
        <v>0</v>
      </c>
      <c r="Q217" s="38">
        <f>[1]!s_dq_close(A217,O217,3)</f>
        <v>6.7619807543624679</v>
      </c>
      <c r="R217" s="36">
        <f t="shared" si="9"/>
        <v>0</v>
      </c>
    </row>
    <row r="218" spans="1:18" x14ac:dyDescent="0.15">
      <c r="A218" s="27" t="s">
        <v>235</v>
      </c>
      <c r="B218" s="27" t="s">
        <v>236</v>
      </c>
      <c r="C218" s="28">
        <v>8.0600000000000008E-4</v>
      </c>
      <c r="D218" s="29">
        <f>C218*L218*[1]!s_dq_close("000300.SH",I218,1)</f>
        <v>1.937898884341898E-2</v>
      </c>
      <c r="E218" s="24" t="str">
        <f>[1]!s_div_ifdiv(A218,"2017/12/31")</f>
        <v>是</v>
      </c>
      <c r="F218" s="24" t="str">
        <f>[1]!s_div_progress(A218,"20171231")</f>
        <v>董事会预案</v>
      </c>
      <c r="G218" s="24">
        <f>[1]!s_div_exdate(A218,"2017/12/31")</f>
        <v>0</v>
      </c>
      <c r="H218" s="24">
        <f>[1]!s_div_ifdiv(A218,"2018/06/30")</f>
        <v>0</v>
      </c>
      <c r="I218" s="34">
        <v>43176</v>
      </c>
      <c r="J218" s="30">
        <v>0.23300000000000001</v>
      </c>
      <c r="K218" s="30">
        <f>[1]!s_dq_close(A218,I218,3)</f>
        <v>39.31</v>
      </c>
      <c r="L218" s="28">
        <f t="shared" si="8"/>
        <v>5.9272449758331217E-3</v>
      </c>
      <c r="M218" s="31">
        <f>[1]!s_performanceexpress_perfexnetprofittoshareholder(A218,"2017/12/31",1)</f>
        <v>0</v>
      </c>
      <c r="N218" s="32" t="str">
        <f>[1]!s_div_ifdiv(A218,"2017/06/30")</f>
        <v>否</v>
      </c>
      <c r="O218" s="24">
        <f>[1]!s_div_recorddate(A218,"2017/06/30")</f>
        <v>0</v>
      </c>
      <c r="P218" s="30">
        <f>[1]!s_div_cashbeforetax(A218,"2017/06/30")</f>
        <v>0</v>
      </c>
      <c r="Q218" s="30">
        <f>[1]!s_dq_close(A218,O218,3)</f>
        <v>6.2796352664851289</v>
      </c>
      <c r="R218" s="28">
        <f t="shared" si="9"/>
        <v>0</v>
      </c>
    </row>
    <row r="219" spans="1:18" x14ac:dyDescent="0.15">
      <c r="A219" s="5" t="s">
        <v>525</v>
      </c>
      <c r="B219" s="5" t="s">
        <v>526</v>
      </c>
      <c r="C219" s="6">
        <v>7.6499999999999995E-4</v>
      </c>
      <c r="D219" s="18">
        <f>C219*L219*[1]!s_dq_close("000300.SH",I219,1)</f>
        <v>2.1153760872762436E-2</v>
      </c>
      <c r="E219" s="4" t="str">
        <f>[1]!s_div_ifdiv(A219,"2017/12/31")</f>
        <v>是</v>
      </c>
      <c r="F219" s="3" t="str">
        <f>[1]!s_div_progress(A219,"20171231")</f>
        <v>董事会预案</v>
      </c>
      <c r="G219" s="3">
        <f>[1]!s_div_exdate(A219,"2017/12/31")</f>
        <v>0</v>
      </c>
      <c r="H219" s="4">
        <f>[1]!s_div_ifdiv(A219,"2018/06/30")</f>
        <v>0</v>
      </c>
      <c r="I219" s="3" t="str">
        <f>[1]!s_div_recorddate(A219,"2016/12/31")</f>
        <v>2017-06-27</v>
      </c>
      <c r="J219" s="13">
        <f>[1]!s_div_cashbeforetax(A219,"2016/12/31")</f>
        <v>0.16599999999999998</v>
      </c>
      <c r="K219" s="14">
        <f>[1]!s_dq_close(A219,I219,3)</f>
        <v>22.060005596870518</v>
      </c>
      <c r="L219" s="6">
        <f t="shared" si="8"/>
        <v>7.5249300944669351E-3</v>
      </c>
      <c r="M219" s="10">
        <f>[1]!s_performanceexpress_perfexnetprofittoshareholder(A219,"2017/12/31",1)</f>
        <v>1034692266.3</v>
      </c>
      <c r="N219" s="23" t="str">
        <f>[1]!s_div_ifdiv(A219,"2017/06/30")</f>
        <v>否</v>
      </c>
      <c r="O219" s="3">
        <f>[1]!s_div_recorddate(A219,"2017/06/30")</f>
        <v>0</v>
      </c>
      <c r="P219" s="13">
        <f>[1]!s_div_cashbeforetax(A219,"2017/06/30")</f>
        <v>0</v>
      </c>
      <c r="Q219" s="14">
        <f>[1]!s_dq_close(A219,O219,3)</f>
        <v>18.547076230567249</v>
      </c>
      <c r="R219" s="6">
        <f t="shared" si="9"/>
        <v>0</v>
      </c>
    </row>
    <row r="220" spans="1:18" s="33" customFormat="1" x14ac:dyDescent="0.15">
      <c r="A220" s="5" t="s">
        <v>321</v>
      </c>
      <c r="B220" s="5" t="s">
        <v>322</v>
      </c>
      <c r="C220" s="6">
        <v>5.3119999999999999E-3</v>
      </c>
      <c r="D220" s="18">
        <f>C220*L220*[1]!s_dq_close("000300.SH",I220,1)</f>
        <v>0.18280523236115045</v>
      </c>
      <c r="E220" s="4" t="str">
        <f>[1]!s_div_ifdiv(A220,"2017/12/31")</f>
        <v>是</v>
      </c>
      <c r="F220" s="3" t="str">
        <f>[1]!s_div_progress(A220,"20171231")</f>
        <v>董事会预案</v>
      </c>
      <c r="G220" s="3">
        <f>[1]!s_div_exdate(A220,"2017/12/31")</f>
        <v>0</v>
      </c>
      <c r="H220" s="4">
        <f>[1]!s_div_ifdiv(A220,"2018/06/30")</f>
        <v>0</v>
      </c>
      <c r="I220" s="3" t="str">
        <f>[1]!s_div_recorddate(A220,"2016/12/31")</f>
        <v>2017-06-28</v>
      </c>
      <c r="J220" s="13">
        <f>[1]!s_div_cashbeforetax(A220,"2016/12/31")</f>
        <v>0.20499999999999999</v>
      </c>
      <c r="K220" s="14">
        <f>[1]!s_dq_close(A220,I220,3)</f>
        <v>21.719999638149375</v>
      </c>
      <c r="L220" s="6">
        <f t="shared" si="8"/>
        <v>9.4383058662641291E-3</v>
      </c>
      <c r="M220" s="10">
        <f>[1]!s_performanceexpress_perfexnetprofittoshareholder(A220,"2017/12/31",1)</f>
        <v>0</v>
      </c>
      <c r="N220" s="23" t="str">
        <f>[1]!s_div_ifdiv(A220,"2017/06/30")</f>
        <v>否</v>
      </c>
      <c r="O220" s="3">
        <f>[1]!s_div_recorddate(A220,"2017/06/30")</f>
        <v>0</v>
      </c>
      <c r="P220" s="13">
        <f>[1]!s_div_cashbeforetax(A220,"2017/06/30")</f>
        <v>0</v>
      </c>
      <c r="Q220" s="14">
        <f>[1]!s_dq_close(A220,O220,3)</f>
        <v>0.81956466939071793</v>
      </c>
      <c r="R220" s="6">
        <f t="shared" si="9"/>
        <v>0</v>
      </c>
    </row>
    <row r="221" spans="1:18" x14ac:dyDescent="0.15">
      <c r="A221" s="5" t="s">
        <v>213</v>
      </c>
      <c r="B221" s="5" t="s">
        <v>214</v>
      </c>
      <c r="C221" s="6">
        <v>5.0649999999999992E-3</v>
      </c>
      <c r="D221" s="18">
        <f>C221*L221*[1]!s_dq_close("000300.SH",I221,1)</f>
        <v>0.35904165308036945</v>
      </c>
      <c r="E221" s="4" t="str">
        <f>[1]!s_div_ifdiv(A221,"2017/12/31")</f>
        <v>是</v>
      </c>
      <c r="F221" s="3" t="str">
        <f>[1]!s_div_progress(A221,"20171231")</f>
        <v>董事会预案</v>
      </c>
      <c r="G221" s="3">
        <f>[1]!s_div_exdate(A221,"2017/12/31")</f>
        <v>0</v>
      </c>
      <c r="H221" s="4">
        <f>[1]!s_div_ifdiv(A221,"2018/06/30")</f>
        <v>0</v>
      </c>
      <c r="I221" s="3" t="str">
        <f>[1]!s_div_recorddate(A221,"2016/12/31")</f>
        <v>2017-06-28</v>
      </c>
      <c r="J221" s="13">
        <f>[1]!s_div_cashbeforetax(A221,"2016/12/31")</f>
        <v>0.18099999999999999</v>
      </c>
      <c r="K221" s="14">
        <f>[1]!s_dq_close(A221,I221,3)</f>
        <v>9.3100003700706004</v>
      </c>
      <c r="L221" s="6">
        <f t="shared" si="8"/>
        <v>1.9441460022050185E-2</v>
      </c>
      <c r="M221" s="10">
        <f>[1]!s_performanceexpress_perfexnetprofittoshareholder(A221,"2017/12/31",1)</f>
        <v>0</v>
      </c>
      <c r="N221" s="23" t="str">
        <f>[1]!s_div_ifdiv(A221,"2017/06/30")</f>
        <v>否</v>
      </c>
      <c r="O221" s="3">
        <f>[1]!s_div_recorddate(A221,"2017/06/30")</f>
        <v>0</v>
      </c>
      <c r="P221" s="13">
        <f>[1]!s_div_cashbeforetax(A221,"2017/06/30")</f>
        <v>0</v>
      </c>
      <c r="Q221" s="14">
        <f>[1]!s_dq_close(A221,O221,3)</f>
        <v>1.7070998641482766</v>
      </c>
      <c r="R221" s="6">
        <f t="shared" si="9"/>
        <v>0</v>
      </c>
    </row>
    <row r="222" spans="1:18" x14ac:dyDescent="0.15">
      <c r="A222" s="5" t="s">
        <v>409</v>
      </c>
      <c r="B222" s="5" t="s">
        <v>410</v>
      </c>
      <c r="C222" s="6">
        <v>4.6379999999999998E-3</v>
      </c>
      <c r="D222" s="18">
        <f>C222*L222*[1]!s_dq_close("000300.SH",I222,1)</f>
        <v>0.52129834684832155</v>
      </c>
      <c r="E222" s="4" t="str">
        <f>[1]!s_div_ifdiv(A222,"2017/12/31")</f>
        <v>是</v>
      </c>
      <c r="F222" s="3" t="str">
        <f>[1]!s_div_progress(A222,"20171231")</f>
        <v>董事会预案</v>
      </c>
      <c r="G222" s="3">
        <f>[1]!s_div_exdate(A222,"2017/12/31")</f>
        <v>0</v>
      </c>
      <c r="H222" s="4">
        <f>[1]!s_div_ifdiv(A222,"2018/06/30")</f>
        <v>0</v>
      </c>
      <c r="I222" s="3" t="str">
        <f>[1]!s_div_recorddate(A222,"2016/12/31")</f>
        <v>2017-06-28</v>
      </c>
      <c r="J222" s="13">
        <f>[1]!s_div_cashbeforetax(A222,"2016/12/31")</f>
        <v>0.25</v>
      </c>
      <c r="K222" s="14">
        <f>[1]!s_dq_close(A222,I222,3)</f>
        <v>8.1100011121464615</v>
      </c>
      <c r="L222" s="6">
        <f t="shared" ref="L222:L252" si="10">J222/K222</f>
        <v>3.0826136339928676E-2</v>
      </c>
      <c r="M222" s="10">
        <f>[1]!s_performanceexpress_perfexnetprofittoshareholder(A222,"2017/12/31",1)</f>
        <v>0</v>
      </c>
      <c r="N222" s="23" t="str">
        <f>[1]!s_div_ifdiv(A222,"2017/06/30")</f>
        <v>否</v>
      </c>
      <c r="O222" s="3">
        <f>[1]!s_div_recorddate(A222,"2017/06/30")</f>
        <v>0</v>
      </c>
      <c r="P222" s="13">
        <f>[1]!s_div_cashbeforetax(A222,"2017/06/30")</f>
        <v>0</v>
      </c>
      <c r="Q222" s="14">
        <f>[1]!s_dq_close(A222,O222,3)</f>
        <v>3.4683889647424433</v>
      </c>
      <c r="R222" s="6">
        <f t="shared" ref="R222:R252" si="11">P222/Q222</f>
        <v>0</v>
      </c>
    </row>
    <row r="223" spans="1:18" x14ac:dyDescent="0.15">
      <c r="A223" s="5" t="s">
        <v>110</v>
      </c>
      <c r="B223" s="5" t="s">
        <v>111</v>
      </c>
      <c r="C223" s="6">
        <v>1.5809999999999999E-3</v>
      </c>
      <c r="D223" s="18">
        <f>C223*L223*[1]!s_dq_close("000300.SH",I223,1)</f>
        <v>0.22695233818465457</v>
      </c>
      <c r="E223" s="4" t="str">
        <f>[1]!s_div_ifdiv(A223,"2017/12/31")</f>
        <v>是</v>
      </c>
      <c r="F223" s="3" t="str">
        <f>[1]!s_div_progress(A223,"20171231")</f>
        <v>董事会预案</v>
      </c>
      <c r="G223" s="3">
        <f>[1]!s_div_exdate(A223,"2017/12/31")</f>
        <v>0</v>
      </c>
      <c r="H223" s="4">
        <f>[1]!s_div_ifdiv(A223,"2018/06/30")</f>
        <v>0</v>
      </c>
      <c r="I223" s="3" t="str">
        <f>[1]!s_div_recorddate(A223,"2016/12/31")</f>
        <v>2017-06-28</v>
      </c>
      <c r="J223" s="13">
        <f>[1]!s_div_cashbeforetax(A223,"2016/12/31")</f>
        <v>0.4</v>
      </c>
      <c r="K223" s="14">
        <f>[1]!s_dq_close(A223,I223,3)</f>
        <v>10.160000008300903</v>
      </c>
      <c r="L223" s="6">
        <f t="shared" si="10"/>
        <v>3.9370078707991418E-2</v>
      </c>
      <c r="M223" s="10">
        <f>[1]!s_performanceexpress_perfexnetprofittoshareholder(A223,"2017/12/31",1)</f>
        <v>5768317346.1400003</v>
      </c>
      <c r="N223" s="23" t="str">
        <f>[1]!s_div_ifdiv(A223,"2017/06/30")</f>
        <v>否</v>
      </c>
      <c r="O223" s="3">
        <f>[1]!s_div_recorddate(A223,"2017/06/30")</f>
        <v>0</v>
      </c>
      <c r="P223" s="13">
        <f>[1]!s_div_cashbeforetax(A223,"2017/06/30")</f>
        <v>0</v>
      </c>
      <c r="Q223" s="14">
        <f>[1]!s_dq_close(A223,O223,3)</f>
        <v>5.271073789326179</v>
      </c>
      <c r="R223" s="6">
        <f t="shared" si="11"/>
        <v>0</v>
      </c>
    </row>
    <row r="224" spans="1:18" x14ac:dyDescent="0.15">
      <c r="A224" s="5" t="s">
        <v>437</v>
      </c>
      <c r="B224" s="5" t="s">
        <v>438</v>
      </c>
      <c r="C224" s="6">
        <v>1.2939999999999998E-3</v>
      </c>
      <c r="D224" s="18">
        <f>C224*L224*[1]!s_dq_close("000300.SH",I224,1)</f>
        <v>4.1098773826166841E-2</v>
      </c>
      <c r="E224" s="4" t="str">
        <f>[1]!s_div_ifdiv(A224,"2017/12/31")</f>
        <v>是</v>
      </c>
      <c r="F224" s="3" t="str">
        <f>[1]!s_div_progress(A224,"20171231")</f>
        <v>董事会预案</v>
      </c>
      <c r="G224" s="3">
        <f>[1]!s_div_exdate(A224,"2017/12/31")</f>
        <v>0</v>
      </c>
      <c r="H224" s="4">
        <f>[1]!s_div_ifdiv(A224,"2018/06/30")</f>
        <v>0</v>
      </c>
      <c r="I224" s="3" t="str">
        <f>[1]!s_div_recorddate(A224,"2016/12/31")</f>
        <v>2017-06-28</v>
      </c>
      <c r="J224" s="13">
        <f>[1]!s_div_cashbeforetax(A224,"2016/12/31")</f>
        <v>0.15</v>
      </c>
      <c r="K224" s="14">
        <f>[1]!s_dq_close(A224,I224,3)</f>
        <v>17.22000125973118</v>
      </c>
      <c r="L224" s="6">
        <f t="shared" si="10"/>
        <v>8.7108007564885414E-3</v>
      </c>
      <c r="M224" s="10">
        <f>[1]!s_performanceexpress_perfexnetprofittoshareholder(A224,"2017/12/31",1)</f>
        <v>0</v>
      </c>
      <c r="N224" s="23" t="str">
        <f>[1]!s_div_ifdiv(A224,"2017/06/30")</f>
        <v>否</v>
      </c>
      <c r="O224" s="3">
        <f>[1]!s_div_recorddate(A224,"2017/06/30")</f>
        <v>0</v>
      </c>
      <c r="P224" s="13">
        <f>[1]!s_div_cashbeforetax(A224,"2017/06/30")</f>
        <v>0</v>
      </c>
      <c r="Q224" s="14">
        <f>[1]!s_dq_close(A224,O224,3)</f>
        <v>12.909803247567449</v>
      </c>
      <c r="R224" s="6">
        <f t="shared" si="11"/>
        <v>0</v>
      </c>
    </row>
    <row r="225" spans="1:18" x14ac:dyDescent="0.15">
      <c r="A225" s="5" t="s">
        <v>521</v>
      </c>
      <c r="B225" s="5" t="s">
        <v>522</v>
      </c>
      <c r="C225" s="6">
        <v>4.6960000000000005E-3</v>
      </c>
      <c r="D225" s="18">
        <f>C225*L225*[1]!s_dq_close("000300.SH",I225,1)</f>
        <v>0.77753441660082345</v>
      </c>
      <c r="E225" s="4" t="str">
        <f>[1]!s_div_ifdiv(A225,"2017/12/31")</f>
        <v>是</v>
      </c>
      <c r="F225" s="3" t="str">
        <f>[1]!s_div_progress(A225,"20171231")</f>
        <v>董事会预案</v>
      </c>
      <c r="G225" s="3">
        <f>[1]!s_div_exdate(A225,"2017/12/31")</f>
        <v>0</v>
      </c>
      <c r="H225" s="4">
        <f>[1]!s_div_ifdiv(A225,"2018/06/30")</f>
        <v>0</v>
      </c>
      <c r="I225" s="3" t="str">
        <f>[1]!s_div_recorddate(A225,"2016/12/31")</f>
        <v>2017-06-29</v>
      </c>
      <c r="J225" s="13">
        <f>[1]!s_div_cashbeforetax(A225,"2016/12/31")</f>
        <v>0.27799999999999997</v>
      </c>
      <c r="K225" s="14">
        <f>[1]!s_dq_close(A225,I225,3)</f>
        <v>6.1599984454117438</v>
      </c>
      <c r="L225" s="6">
        <f t="shared" si="10"/>
        <v>4.5129881519218144E-2</v>
      </c>
      <c r="M225" s="10">
        <f>[1]!s_performanceexpress_perfexnetprofittoshareholder(A225,"2017/12/31",1)</f>
        <v>0</v>
      </c>
      <c r="N225" s="23" t="str">
        <f>[1]!s_div_ifdiv(A225,"2017/06/30")</f>
        <v>否</v>
      </c>
      <c r="O225" s="3">
        <f>[1]!s_div_recorddate(A225,"2017/06/30")</f>
        <v>0</v>
      </c>
      <c r="P225" s="13">
        <f>[1]!s_div_cashbeforetax(A225,"2017/06/30")</f>
        <v>0</v>
      </c>
      <c r="Q225" s="14">
        <f>[1]!s_dq_close(A225,O225,3)</f>
        <v>5.2621578672036158</v>
      </c>
      <c r="R225" s="6">
        <f t="shared" si="11"/>
        <v>0</v>
      </c>
    </row>
    <row r="226" spans="1:18" x14ac:dyDescent="0.15">
      <c r="A226" s="27" t="s">
        <v>572</v>
      </c>
      <c r="B226" s="27" t="s">
        <v>573</v>
      </c>
      <c r="C226" s="28">
        <v>2.2309999999999999E-3</v>
      </c>
      <c r="D226" s="29">
        <f>C226*L226*[1]!s_dq_close("000300.SH",I226,1)</f>
        <v>0.13000904185550788</v>
      </c>
      <c r="E226" s="24" t="str">
        <f>[1]!s_div_ifdiv(A226,"2017/12/31")</f>
        <v>是</v>
      </c>
      <c r="F226" s="24" t="str">
        <f>[1]!s_div_progress(A226,"20171231")</f>
        <v>股东大会通过</v>
      </c>
      <c r="G226" s="24">
        <f>[1]!s_div_exdate(A226,"2017/12/31")</f>
        <v>0</v>
      </c>
      <c r="H226" s="24">
        <f>[1]!s_div_ifdiv(A226,"2018/06/30")</f>
        <v>0</v>
      </c>
      <c r="I226" s="34">
        <v>43173</v>
      </c>
      <c r="J226" s="30">
        <v>0.1</v>
      </c>
      <c r="K226" s="30">
        <f>[1]!s_dq_close(A226,I226,3)</f>
        <v>6.99</v>
      </c>
      <c r="L226" s="28">
        <f t="shared" si="10"/>
        <v>1.4306151645207439E-2</v>
      </c>
      <c r="M226" s="31">
        <f>[1]!s_performanceexpress_perfexnetprofittoshareholder(A226,"2017/12/31",1)</f>
        <v>0</v>
      </c>
      <c r="N226" s="32" t="str">
        <f>[1]!s_div_ifdiv(A226,"2017/06/30")</f>
        <v>否</v>
      </c>
      <c r="O226" s="24">
        <f>[1]!s_div_recorddate(A226,"2017/06/30")</f>
        <v>0</v>
      </c>
      <c r="P226" s="30">
        <f>[1]!s_div_cashbeforetax(A226,"2017/06/30")</f>
        <v>0</v>
      </c>
      <c r="Q226" s="30">
        <f>[1]!s_dq_close(A226,O226,3)</f>
        <v>3.0337808382487701</v>
      </c>
      <c r="R226" s="28">
        <f t="shared" si="11"/>
        <v>0</v>
      </c>
    </row>
    <row r="227" spans="1:18" x14ac:dyDescent="0.15">
      <c r="A227" s="5" t="s">
        <v>497</v>
      </c>
      <c r="B227" s="5" t="s">
        <v>498</v>
      </c>
      <c r="C227" s="6">
        <v>1.7719999999999999E-3</v>
      </c>
      <c r="D227" s="18">
        <f>C227*L227*[1]!s_dq_close("000300.SH",I227,1)</f>
        <v>7.9302800419306721E-2</v>
      </c>
      <c r="E227" s="4" t="str">
        <f>[1]!s_div_ifdiv(A227,"2017/12/31")</f>
        <v>是</v>
      </c>
      <c r="F227" s="3" t="str">
        <f>[1]!s_div_progress(A227,"20171231")</f>
        <v>董事会预案</v>
      </c>
      <c r="G227" s="3">
        <f>[1]!s_div_exdate(A227,"2017/12/31")</f>
        <v>0</v>
      </c>
      <c r="H227" s="4">
        <f>[1]!s_div_ifdiv(A227,"2018/06/30")</f>
        <v>0</v>
      </c>
      <c r="I227" s="3" t="str">
        <f>[1]!s_div_recorddate(A227,"2016/12/31")</f>
        <v>2017-06-29</v>
      </c>
      <c r="J227" s="13">
        <f>[1]!s_div_cashbeforetax(A227,"2016/12/31")</f>
        <v>0.19444</v>
      </c>
      <c r="K227" s="14">
        <f>[1]!s_dq_close(A227,I227,3)</f>
        <v>15.93999372759254</v>
      </c>
      <c r="L227" s="6">
        <f t="shared" si="10"/>
        <v>1.2198248212822026E-2</v>
      </c>
      <c r="M227" s="10">
        <f>[1]!s_performanceexpress_perfexnetprofittoshareholder(A227,"2017/12/31",1)</f>
        <v>0</v>
      </c>
      <c r="N227" s="23" t="str">
        <f>[1]!s_div_ifdiv(A227,"2017/06/30")</f>
        <v>否</v>
      </c>
      <c r="O227" s="3">
        <f>[1]!s_div_recorddate(A227,"2017/06/30")</f>
        <v>0</v>
      </c>
      <c r="P227" s="13">
        <f>[1]!s_div_cashbeforetax(A227,"2017/06/30")</f>
        <v>0</v>
      </c>
      <c r="Q227" s="14">
        <f>[1]!s_dq_close(A227,O227,3)</f>
        <v>5.5997632292304278</v>
      </c>
      <c r="R227" s="6">
        <f t="shared" si="11"/>
        <v>0</v>
      </c>
    </row>
    <row r="228" spans="1:18" x14ac:dyDescent="0.15">
      <c r="A228" s="5" t="s">
        <v>546</v>
      </c>
      <c r="B228" s="5" t="s">
        <v>547</v>
      </c>
      <c r="C228" s="6">
        <v>1.1070000000000001E-3</v>
      </c>
      <c r="D228" s="18">
        <f>C228*L228*[1]!s_dq_close("000300.SH",I228,1)</f>
        <v>4.8678601179491285E-2</v>
      </c>
      <c r="E228" s="4" t="str">
        <f>[1]!s_div_ifdiv(A228,"2017/12/31")</f>
        <v>是</v>
      </c>
      <c r="F228" s="3" t="str">
        <f>[1]!s_div_progress(A228,"20171231")</f>
        <v>董事会预案</v>
      </c>
      <c r="G228" s="3">
        <f>[1]!s_div_exdate(A228,"2017/12/31")</f>
        <v>0</v>
      </c>
      <c r="H228" s="4">
        <f>[1]!s_div_ifdiv(A228,"2018/06/30")</f>
        <v>0</v>
      </c>
      <c r="I228" s="3" t="str">
        <f>[1]!s_div_recorddate(A228,"2016/12/31")</f>
        <v>2017-06-29</v>
      </c>
      <c r="J228" s="13">
        <f>[1]!s_div_cashbeforetax(A228,"2016/12/31")</f>
        <v>6.7000000000000004E-2</v>
      </c>
      <c r="K228" s="14">
        <f>[1]!s_dq_close(A228,I228,3)</f>
        <v>5.5899982727881623</v>
      </c>
      <c r="L228" s="6">
        <f t="shared" si="10"/>
        <v>1.1985692433243267E-2</v>
      </c>
      <c r="M228" s="10">
        <f>[1]!s_performanceexpress_perfexnetprofittoshareholder(A228,"2017/12/31",1)</f>
        <v>0</v>
      </c>
      <c r="N228" s="23" t="str">
        <f>[1]!s_div_ifdiv(A228,"2017/06/30")</f>
        <v>否</v>
      </c>
      <c r="O228" s="3">
        <f>[1]!s_div_recorddate(A228,"2017/06/30")</f>
        <v>0</v>
      </c>
      <c r="P228" s="13">
        <f>[1]!s_div_cashbeforetax(A228,"2017/06/30")</f>
        <v>0</v>
      </c>
      <c r="Q228" s="14">
        <f>[1]!s_dq_close(A228,O228,3)</f>
        <v>2.4468834381495035</v>
      </c>
      <c r="R228" s="6">
        <f t="shared" si="11"/>
        <v>0</v>
      </c>
    </row>
    <row r="229" spans="1:18" x14ac:dyDescent="0.15">
      <c r="A229" s="5" t="s">
        <v>177</v>
      </c>
      <c r="B229" s="5" t="s">
        <v>178</v>
      </c>
      <c r="C229" s="6">
        <v>2.12E-4</v>
      </c>
      <c r="D229" s="18">
        <f>C229*L229*[1]!s_dq_close("000300.SH",I229,1)</f>
        <v>5.2171865521687746E-3</v>
      </c>
      <c r="E229" s="4" t="str">
        <f>[1]!s_div_ifdiv(A229,"2017/12/31")</f>
        <v>是</v>
      </c>
      <c r="F229" s="3" t="str">
        <f>[1]!s_div_progress(A229,"20171231")</f>
        <v>董事会预案</v>
      </c>
      <c r="G229" s="3">
        <f>[1]!s_div_exdate(A229,"2017/12/31")</f>
        <v>0</v>
      </c>
      <c r="H229" s="4">
        <f>[1]!s_div_ifdiv(A229,"2018/06/30")</f>
        <v>0</v>
      </c>
      <c r="I229" s="3" t="str">
        <f>[1]!s_div_recorddate(A229,"2016/12/31")</f>
        <v>2017-06-30</v>
      </c>
      <c r="J229" s="13">
        <f>[1]!s_div_cashbeforetax(A229,"2016/12/31")</f>
        <v>0.5</v>
      </c>
      <c r="K229" s="14">
        <f>[1]!s_dq_close(A229,I229,3)</f>
        <v>74.500030296679</v>
      </c>
      <c r="L229" s="6">
        <f t="shared" si="10"/>
        <v>6.7114066666666651E-3</v>
      </c>
      <c r="M229" s="10">
        <f>[1]!s_performanceexpress_perfexnetprofittoshareholder(A229,"2017/12/31",1)</f>
        <v>932046100</v>
      </c>
      <c r="N229" s="23" t="str">
        <f>[1]!s_div_ifdiv(A229,"2017/06/30")</f>
        <v>否</v>
      </c>
      <c r="O229" s="3">
        <f>[1]!s_div_recorddate(A229,"2017/06/30")</f>
        <v>0</v>
      </c>
      <c r="P229" s="13">
        <f>[1]!s_div_cashbeforetax(A229,"2017/06/30")</f>
        <v>0</v>
      </c>
      <c r="Q229" s="14">
        <f>[1]!s_dq_close(A229,O229,3)</f>
        <v>52.597021389455371</v>
      </c>
      <c r="R229" s="6">
        <f t="shared" si="11"/>
        <v>0</v>
      </c>
    </row>
    <row r="230" spans="1:18" x14ac:dyDescent="0.15">
      <c r="A230" s="5" t="s">
        <v>371</v>
      </c>
      <c r="B230" s="5" t="s">
        <v>372</v>
      </c>
      <c r="C230" s="6">
        <v>3.0220000000000004E-3</v>
      </c>
      <c r="D230" s="18">
        <f>C230*L230*[1]!s_dq_close("000300.SH",I230,1)</f>
        <v>0.34774049458200851</v>
      </c>
      <c r="E230" s="4" t="str">
        <f>[1]!s_div_ifdiv(A230,"2017/12/31")</f>
        <v>是</v>
      </c>
      <c r="F230" s="3" t="str">
        <f>[1]!s_div_progress(A230,"20171231")</f>
        <v>董事会预案</v>
      </c>
      <c r="G230" s="3">
        <f>[1]!s_div_exdate(A230,"2017/12/31")</f>
        <v>0</v>
      </c>
      <c r="H230" s="4">
        <f>[1]!s_div_ifdiv(A230,"2018/06/30")</f>
        <v>0</v>
      </c>
      <c r="I230" s="3" t="str">
        <f>[1]!s_div_recorddate(A230,"2016/12/31")</f>
        <v>2017-07-03</v>
      </c>
      <c r="J230" s="13">
        <f>[1]!s_div_cashbeforetax(A230,"2016/12/31")</f>
        <v>0.11000000000000001</v>
      </c>
      <c r="K230" s="14">
        <f>[1]!s_dq_close(A230,I230,3)</f>
        <v>3.4900000027456985</v>
      </c>
      <c r="L230" s="6">
        <f t="shared" si="10"/>
        <v>3.1518624617037069E-2</v>
      </c>
      <c r="M230" s="10">
        <f>[1]!s_performanceexpress_perfexnetprofittoshareholder(A230,"2017/12/31",1)</f>
        <v>2139379500</v>
      </c>
      <c r="N230" s="23" t="str">
        <f>[1]!s_div_ifdiv(A230,"2017/06/30")</f>
        <v>否</v>
      </c>
      <c r="O230" s="3">
        <f>[1]!s_div_recorddate(A230,"2017/06/30")</f>
        <v>0</v>
      </c>
      <c r="P230" s="13">
        <f>[1]!s_div_cashbeforetax(A230,"2017/06/30")</f>
        <v>0</v>
      </c>
      <c r="Q230" s="14">
        <f>[1]!s_dq_close(A230,O230,3)</f>
        <v>0.10893962785480171</v>
      </c>
      <c r="R230" s="6">
        <f t="shared" si="11"/>
        <v>0</v>
      </c>
    </row>
    <row r="231" spans="1:18" s="33" customFormat="1" x14ac:dyDescent="0.15">
      <c r="A231" s="5" t="s">
        <v>49</v>
      </c>
      <c r="B231" s="5" t="s">
        <v>50</v>
      </c>
      <c r="C231" s="6">
        <v>1.129E-3</v>
      </c>
      <c r="D231" s="18">
        <f>C231*L231*[1]!s_dq_close("000300.SH",I231,1)</f>
        <v>3.584178647556336E-2</v>
      </c>
      <c r="E231" s="4" t="str">
        <f>[1]!s_div_ifdiv(A231,"2017/12/31")</f>
        <v>是</v>
      </c>
      <c r="F231" s="3" t="str">
        <f>[1]!s_div_progress(A231,"20171231")</f>
        <v>董事会预案</v>
      </c>
      <c r="G231" s="3">
        <f>[1]!s_div_exdate(A231,"2017/12/31")</f>
        <v>0</v>
      </c>
      <c r="H231" s="4">
        <f>[1]!s_div_ifdiv(A231,"2018/06/30")</f>
        <v>0</v>
      </c>
      <c r="I231" s="3" t="str">
        <f>[1]!s_div_recorddate(A231,"2016/12/31")</f>
        <v>2017-07-03</v>
      </c>
      <c r="J231" s="13">
        <f>[1]!s_div_cashbeforetax(A231,"2016/12/31")</f>
        <v>0.05</v>
      </c>
      <c r="K231" s="14">
        <f>[1]!s_dq_close(A231,I231,3)</f>
        <v>5.7500000390748021</v>
      </c>
      <c r="L231" s="6">
        <f t="shared" si="10"/>
        <v>8.6956521148207153E-3</v>
      </c>
      <c r="M231" s="10">
        <f>[1]!s_performanceexpress_perfexnetprofittoshareholder(A231,"2017/12/31",1)</f>
        <v>0</v>
      </c>
      <c r="N231" s="23" t="str">
        <f>[1]!s_div_ifdiv(A231,"2017/06/30")</f>
        <v>否</v>
      </c>
      <c r="O231" s="3">
        <f>[1]!s_div_recorddate(A231,"2017/06/30")</f>
        <v>0</v>
      </c>
      <c r="P231" s="13">
        <f>[1]!s_div_cashbeforetax(A231,"2017/06/30")</f>
        <v>0</v>
      </c>
      <c r="Q231" s="14">
        <f>[1]!s_dq_close(A231,O231,3)</f>
        <v>0.41940287970874163</v>
      </c>
      <c r="R231" s="6">
        <f t="shared" si="11"/>
        <v>0</v>
      </c>
    </row>
    <row r="232" spans="1:18" x14ac:dyDescent="0.15">
      <c r="A232" s="5" t="s">
        <v>509</v>
      </c>
      <c r="B232" s="5" t="s">
        <v>510</v>
      </c>
      <c r="C232" s="6">
        <v>5.5900000000000004E-4</v>
      </c>
      <c r="D232" s="18">
        <f>C232*L232*[1]!s_dq_close("000300.SH",I232,1)</f>
        <v>2.6852923445925353E-2</v>
      </c>
      <c r="E232" s="4" t="str">
        <f>[1]!s_div_ifdiv(A232,"2017/12/31")</f>
        <v>是</v>
      </c>
      <c r="F232" s="3" t="str">
        <f>[1]!s_div_progress(A232,"20171231")</f>
        <v>董事会预案</v>
      </c>
      <c r="G232" s="3">
        <f>[1]!s_div_exdate(A232,"2017/12/31")</f>
        <v>0</v>
      </c>
      <c r="H232" s="4">
        <f>[1]!s_div_ifdiv(A232,"2018/06/30")</f>
        <v>0</v>
      </c>
      <c r="I232" s="3" t="str">
        <f>[1]!s_div_recorddate(A232,"2016/12/31")</f>
        <v>2017-07-03</v>
      </c>
      <c r="J232" s="13">
        <f>[1]!s_div_cashbeforetax(A232,"2016/12/31")</f>
        <v>0.155</v>
      </c>
      <c r="K232" s="14">
        <f>[1]!s_dq_close(A232,I232,3)</f>
        <v>11.780005193866495</v>
      </c>
      <c r="L232" s="6">
        <f t="shared" si="10"/>
        <v>1.3157888935456835E-2</v>
      </c>
      <c r="M232" s="10">
        <f>[1]!s_performanceexpress_perfexnetprofittoshareholder(A232,"2017/12/31",1)</f>
        <v>0</v>
      </c>
      <c r="N232" s="23" t="str">
        <f>[1]!s_div_ifdiv(A232,"2017/06/30")</f>
        <v>否</v>
      </c>
      <c r="O232" s="3">
        <f>[1]!s_div_recorddate(A232,"2017/06/30")</f>
        <v>0</v>
      </c>
      <c r="P232" s="13">
        <f>[1]!s_div_cashbeforetax(A232,"2017/06/30")</f>
        <v>0</v>
      </c>
      <c r="Q232" s="14">
        <f>[1]!s_dq_close(A232,O232,3)</f>
        <v>9.686659761259877</v>
      </c>
      <c r="R232" s="6">
        <f t="shared" si="11"/>
        <v>0</v>
      </c>
    </row>
    <row r="233" spans="1:18" x14ac:dyDescent="0.15">
      <c r="A233" s="5" t="s">
        <v>499</v>
      </c>
      <c r="B233" s="5" t="s">
        <v>500</v>
      </c>
      <c r="C233" s="6">
        <v>5.8379999999999994E-3</v>
      </c>
      <c r="D233" s="18">
        <f>C233*L233*[1]!s_dq_close("000300.SH",I233,1)</f>
        <v>0.52699224555203772</v>
      </c>
      <c r="E233" s="4" t="str">
        <f>[1]!s_div_ifdiv(A233,"2017/12/31")</f>
        <v>是</v>
      </c>
      <c r="F233" s="3" t="str">
        <f>[1]!s_div_progress(A233,"20171231")</f>
        <v>董事会预案</v>
      </c>
      <c r="G233" s="3">
        <f>[1]!s_div_exdate(A233,"2017/12/31")</f>
        <v>0</v>
      </c>
      <c r="H233" s="4">
        <f>[1]!s_div_ifdiv(A233,"2018/06/30")</f>
        <v>0</v>
      </c>
      <c r="I233" s="3" t="str">
        <f>[1]!s_div_recorddate(A233,"2016/12/31")</f>
        <v>2017-07-04</v>
      </c>
      <c r="J233" s="13">
        <f>[1]!s_div_cashbeforetax(A233,"2016/12/31")</f>
        <v>9.8000000000000004E-2</v>
      </c>
      <c r="K233" s="14">
        <f>[1]!s_dq_close(A233,I233,3)</f>
        <v>3.9300004899671568</v>
      </c>
      <c r="L233" s="6">
        <f t="shared" si="10"/>
        <v>2.4936383659539697E-2</v>
      </c>
      <c r="M233" s="10">
        <f>[1]!s_performanceexpress_perfexnetprofittoshareholder(A233,"2017/12/31",1)</f>
        <v>0</v>
      </c>
      <c r="N233" s="23" t="str">
        <f>[1]!s_div_ifdiv(A233,"2017/06/30")</f>
        <v>否</v>
      </c>
      <c r="O233" s="3">
        <f>[1]!s_div_recorddate(A233,"2017/06/30")</f>
        <v>0</v>
      </c>
      <c r="P233" s="13">
        <f>[1]!s_div_cashbeforetax(A233,"2017/06/30")</f>
        <v>0</v>
      </c>
      <c r="Q233" s="14">
        <f>[1]!s_dq_close(A233,O233,3)</f>
        <v>2.8019996784590533</v>
      </c>
      <c r="R233" s="6">
        <f t="shared" si="11"/>
        <v>0</v>
      </c>
    </row>
    <row r="234" spans="1:18" x14ac:dyDescent="0.15">
      <c r="A234" s="5" t="s">
        <v>65</v>
      </c>
      <c r="B234" s="5" t="s">
        <v>66</v>
      </c>
      <c r="C234" s="6">
        <v>4.1840000000000002E-3</v>
      </c>
      <c r="D234" s="18">
        <f>C234*L234*[1]!s_dq_close("000300.SH",I234,1)</f>
        <v>0.31838464410202627</v>
      </c>
      <c r="E234" s="4" t="str">
        <f>[1]!s_div_ifdiv(A234,"2017/12/31")</f>
        <v>是</v>
      </c>
      <c r="F234" s="3" t="str">
        <f>[1]!s_div_progress(A234,"20171231")</f>
        <v>董事会预案</v>
      </c>
      <c r="G234" s="3">
        <f>[1]!s_div_exdate(A234,"2017/12/31")</f>
        <v>0</v>
      </c>
      <c r="H234" s="4">
        <f>[1]!s_div_ifdiv(A234,"2018/06/30")</f>
        <v>0</v>
      </c>
      <c r="I234" s="3" t="str">
        <f>[1]!s_div_recorddate(A234,"2016/12/31")</f>
        <v>2017-07-04</v>
      </c>
      <c r="J234" s="13">
        <f>[1]!s_div_cashbeforetax(A234,"2016/12/31")</f>
        <v>0.35</v>
      </c>
      <c r="K234" s="14">
        <f>[1]!s_dq_close(A234,I234,3)</f>
        <v>16.650001230402502</v>
      </c>
      <c r="L234" s="6">
        <f t="shared" si="10"/>
        <v>2.1021019467608711E-2</v>
      </c>
      <c r="M234" s="10">
        <f>[1]!s_performanceexpress_perfexnetprofittoshareholder(A234,"2017/12/31",1)</f>
        <v>8593041900</v>
      </c>
      <c r="N234" s="23" t="str">
        <f>[1]!s_div_ifdiv(A234,"2017/06/30")</f>
        <v>否</v>
      </c>
      <c r="O234" s="3">
        <f>[1]!s_div_recorddate(A234,"2017/06/30")</f>
        <v>0</v>
      </c>
      <c r="P234" s="13">
        <f>[1]!s_div_cashbeforetax(A234,"2017/06/30")</f>
        <v>0</v>
      </c>
      <c r="Q234" s="14">
        <f>[1]!s_dq_close(A234,O234,3)</f>
        <v>1.701579894040407</v>
      </c>
      <c r="R234" s="6">
        <f t="shared" si="11"/>
        <v>0</v>
      </c>
    </row>
    <row r="235" spans="1:18" x14ac:dyDescent="0.15">
      <c r="A235" s="5" t="s">
        <v>317</v>
      </c>
      <c r="B235" s="5" t="s">
        <v>318</v>
      </c>
      <c r="C235" s="6">
        <v>1.2700000000000001E-3</v>
      </c>
      <c r="D235" s="18">
        <f>C235*L235*[1]!s_dq_close("000300.SH",I235,1)</f>
        <v>1.6106936924710519E-2</v>
      </c>
      <c r="E235" s="4" t="str">
        <f>[1]!s_div_ifdiv(A235,"2017/12/31")</f>
        <v>是</v>
      </c>
      <c r="F235" s="3" t="str">
        <f>[1]!s_div_progress(A235,"20171231")</f>
        <v>董事会预案</v>
      </c>
      <c r="G235" s="3">
        <f>[1]!s_div_exdate(A235,"2017/12/31")</f>
        <v>0</v>
      </c>
      <c r="H235" s="4">
        <f>[1]!s_div_ifdiv(A235,"2018/06/30")</f>
        <v>0</v>
      </c>
      <c r="I235" s="3" t="str">
        <f>[1]!s_div_recorddate(A235,"2016/12/31")</f>
        <v>2017-07-04</v>
      </c>
      <c r="J235" s="13">
        <f>[1]!s_div_cashbeforetax(A235,"2016/12/31")</f>
        <v>3.4999999999999996E-2</v>
      </c>
      <c r="K235" s="14">
        <f>[1]!s_dq_close(A235,I235,3)</f>
        <v>9.9899995881986658</v>
      </c>
      <c r="L235" s="6">
        <f t="shared" si="10"/>
        <v>3.5035036479226698E-3</v>
      </c>
      <c r="M235" s="10">
        <f>[1]!s_performanceexpress_perfexnetprofittoshareholder(A235,"2017/12/31",1)</f>
        <v>0</v>
      </c>
      <c r="N235" s="23" t="str">
        <f>[1]!s_div_ifdiv(A235,"2017/06/30")</f>
        <v>否</v>
      </c>
      <c r="O235" s="3">
        <f>[1]!s_div_recorddate(A235,"2017/06/30")</f>
        <v>0</v>
      </c>
      <c r="P235" s="13">
        <f>[1]!s_div_cashbeforetax(A235,"2017/06/30")</f>
        <v>0</v>
      </c>
      <c r="Q235" s="14">
        <f>[1]!s_dq_close(A235,O235,3)</f>
        <v>0.75668495121784241</v>
      </c>
      <c r="R235" s="6">
        <f t="shared" si="11"/>
        <v>0</v>
      </c>
    </row>
    <row r="236" spans="1:18" x14ac:dyDescent="0.15">
      <c r="A236" s="5" t="s">
        <v>215</v>
      </c>
      <c r="B236" s="5" t="s">
        <v>216</v>
      </c>
      <c r="C236" s="6">
        <v>1.7052999999999999E-2</v>
      </c>
      <c r="D236" s="18">
        <f>C236*L236*[1]!s_dq_close("000300.SH",I236,1)</f>
        <v>1.2998877729703373</v>
      </c>
      <c r="E236" s="4" t="str">
        <f>[1]!s_div_ifdiv(A236,"2017/12/31")</f>
        <v>是</v>
      </c>
      <c r="F236" s="3" t="str">
        <f>[1]!s_div_progress(A236,"20171231")</f>
        <v>董事会预案</v>
      </c>
      <c r="G236" s="3">
        <f>[1]!s_div_exdate(A236,"2017/12/31")</f>
        <v>0</v>
      </c>
      <c r="H236" s="4">
        <f>[1]!s_div_ifdiv(A236,"2018/06/30")</f>
        <v>0</v>
      </c>
      <c r="I236" s="3" t="str">
        <f>[1]!s_div_recorddate(A236,"2016/12/31")</f>
        <v>2017-07-05</v>
      </c>
      <c r="J236" s="13">
        <f>[1]!s_div_cashbeforetax(A236,"2016/12/31")</f>
        <v>0.16499999999999998</v>
      </c>
      <c r="K236" s="14">
        <f>[1]!s_dq_close(A236,I236,3)</f>
        <v>7.9217645621799999</v>
      </c>
      <c r="L236" s="6">
        <f t="shared" si="10"/>
        <v>2.082869273693656E-2</v>
      </c>
      <c r="M236" s="10">
        <f>[1]!s_performanceexpress_perfexnetprofittoshareholder(A236,"2017/12/31",1)</f>
        <v>0</v>
      </c>
      <c r="N236" s="23" t="str">
        <f>[1]!s_div_ifdiv(A236,"2017/06/30")</f>
        <v>是</v>
      </c>
      <c r="O236" s="3" t="str">
        <f>[1]!s_div_recorddate(A236,"2017/06/30")</f>
        <v>2017-09-25</v>
      </c>
      <c r="P236" s="13">
        <f>[1]!s_div_cashbeforetax(A236,"2017/06/30")</f>
        <v>0.12</v>
      </c>
      <c r="Q236" s="14">
        <f>[1]!s_dq_close(A236,O236,3)</f>
        <v>8.0400000119605384</v>
      </c>
      <c r="R236" s="6">
        <f t="shared" si="11"/>
        <v>1.4925373112124938E-2</v>
      </c>
    </row>
    <row r="237" spans="1:18" x14ac:dyDescent="0.15">
      <c r="A237" s="5" t="s">
        <v>98</v>
      </c>
      <c r="B237" s="5" t="s">
        <v>99</v>
      </c>
      <c r="C237" s="6">
        <v>6.2199999999999998E-3</v>
      </c>
      <c r="D237" s="18">
        <f>C237*L237*[1]!s_dq_close("000300.SH",I237,1)</f>
        <v>0.98697008939561626</v>
      </c>
      <c r="E237" s="4" t="str">
        <f>[1]!s_div_ifdiv(A237,"2017/12/31")</f>
        <v>是</v>
      </c>
      <c r="F237" s="3" t="str">
        <f>[1]!s_div_progress(A237,"20171231")</f>
        <v>董事会预案</v>
      </c>
      <c r="G237" s="3">
        <f>[1]!s_div_exdate(A237,"2017/12/31")</f>
        <v>0</v>
      </c>
      <c r="H237" s="4">
        <f>[1]!s_div_ifdiv(A237,"2018/06/30")</f>
        <v>0</v>
      </c>
      <c r="I237" s="3" t="str">
        <f>[1]!s_div_recorddate(A237,"2016/12/31")</f>
        <v>2017-07-05</v>
      </c>
      <c r="J237" s="13">
        <f>[1]!s_div_cashbeforetax(A237,"2016/12/31")</f>
        <v>0.40800000000000003</v>
      </c>
      <c r="K237" s="14">
        <f>[1]!s_dq_close(A237,I237,3)</f>
        <v>9.409999702835222</v>
      </c>
      <c r="L237" s="6">
        <f t="shared" si="10"/>
        <v>4.3358131018545104E-2</v>
      </c>
      <c r="M237" s="10">
        <f>[1]!s_performanceexpress_perfexnetprofittoshareholder(A237,"2017/12/31",1)</f>
        <v>6006000000</v>
      </c>
      <c r="N237" s="23" t="str">
        <f>[1]!s_div_ifdiv(A237,"2017/06/30")</f>
        <v>否</v>
      </c>
      <c r="O237" s="3">
        <f>[1]!s_div_recorddate(A237,"2017/06/30")</f>
        <v>0</v>
      </c>
      <c r="P237" s="13">
        <f>[1]!s_div_cashbeforetax(A237,"2017/06/30")</f>
        <v>0</v>
      </c>
      <c r="Q237" s="14">
        <f>[1]!s_dq_close(A237,O237,3)</f>
        <v>1.4115326948793105</v>
      </c>
      <c r="R237" s="6">
        <f t="shared" si="11"/>
        <v>0</v>
      </c>
    </row>
    <row r="238" spans="1:18" x14ac:dyDescent="0.15">
      <c r="A238" s="5" t="s">
        <v>153</v>
      </c>
      <c r="B238" s="5" t="s">
        <v>154</v>
      </c>
      <c r="C238" s="6">
        <v>3.4160000000000002E-3</v>
      </c>
      <c r="D238" s="18">
        <f>C238*L238*[1]!s_dq_close("000300.SH",I238,1)</f>
        <v>5.1873298170538269E-2</v>
      </c>
      <c r="E238" s="4" t="str">
        <f>[1]!s_div_ifdiv(A238,"2017/12/31")</f>
        <v>是</v>
      </c>
      <c r="F238" s="3" t="str">
        <f>[1]!s_div_progress(A238,"20171231")</f>
        <v>董事会预案</v>
      </c>
      <c r="G238" s="3">
        <f>[1]!s_div_exdate(A238,"2017/12/31")</f>
        <v>0</v>
      </c>
      <c r="H238" s="4">
        <f>[1]!s_div_ifdiv(A238,"2018/06/30")</f>
        <v>0</v>
      </c>
      <c r="I238" s="3" t="str">
        <f>[1]!s_div_recorddate(A238,"2016/12/31")</f>
        <v>2017-07-05</v>
      </c>
      <c r="J238" s="13">
        <f>[1]!s_div_cashbeforetax(A238,"2016/12/31")</f>
        <v>0.08</v>
      </c>
      <c r="K238" s="14">
        <f>[1]!s_dq_close(A238,I238,3)</f>
        <v>19.280000482560837</v>
      </c>
      <c r="L238" s="6">
        <f t="shared" si="10"/>
        <v>4.149377489505857E-3</v>
      </c>
      <c r="M238" s="10">
        <f>[1]!s_performanceexpress_perfexnetprofittoshareholder(A238,"2017/12/31",1)</f>
        <v>1697389415.46</v>
      </c>
      <c r="N238" s="23" t="str">
        <f>[1]!s_div_ifdiv(A238,"2017/06/30")</f>
        <v>否</v>
      </c>
      <c r="O238" s="3">
        <f>[1]!s_div_recorddate(A238,"2017/06/30")</f>
        <v>0</v>
      </c>
      <c r="P238" s="13">
        <f>[1]!s_div_cashbeforetax(A238,"2017/06/30")</f>
        <v>0</v>
      </c>
      <c r="Q238" s="14">
        <f>[1]!s_dq_close(A238,O238,3)</f>
        <v>2.6219575801488637</v>
      </c>
      <c r="R238" s="6">
        <f t="shared" si="11"/>
        <v>0</v>
      </c>
    </row>
    <row r="239" spans="1:18" x14ac:dyDescent="0.15">
      <c r="A239" s="5" t="s">
        <v>251</v>
      </c>
      <c r="B239" s="5" t="s">
        <v>252</v>
      </c>
      <c r="C239" s="6">
        <v>1.5679999999999999E-3</v>
      </c>
      <c r="D239" s="18">
        <f>C239*L239*[1]!s_dq_close("000300.SH",I239,1)</f>
        <v>0.1034314599874389</v>
      </c>
      <c r="E239" s="4" t="str">
        <f>[1]!s_div_ifdiv(A239,"2017/12/31")</f>
        <v>是</v>
      </c>
      <c r="F239" s="3" t="str">
        <f>[1]!s_div_progress(A239,"20171231")</f>
        <v>董事会预案</v>
      </c>
      <c r="G239" s="3">
        <f>[1]!s_div_exdate(A239,"2017/12/31")</f>
        <v>0</v>
      </c>
      <c r="H239" s="4">
        <f>[1]!s_div_ifdiv(A239,"2018/06/30")</f>
        <v>0</v>
      </c>
      <c r="I239" s="3" t="str">
        <f>[1]!s_div_recorddate(A239,"2016/12/31")</f>
        <v>2017-07-05</v>
      </c>
      <c r="J239" s="13">
        <f>[1]!s_div_cashbeforetax(A239,"2016/12/31")</f>
        <v>0.25</v>
      </c>
      <c r="K239" s="14">
        <f>[1]!s_dq_close(A239,I239,3)</f>
        <v>13.870000135106114</v>
      </c>
      <c r="L239" s="6">
        <f t="shared" si="10"/>
        <v>1.802451316256511E-2</v>
      </c>
      <c r="M239" s="10">
        <f>[1]!s_performanceexpress_perfexnetprofittoshareholder(A239,"2017/12/31",1)</f>
        <v>0</v>
      </c>
      <c r="N239" s="23" t="str">
        <f>[1]!s_div_ifdiv(A239,"2017/06/30")</f>
        <v>否</v>
      </c>
      <c r="O239" s="3">
        <f>[1]!s_div_recorddate(A239,"2017/06/30")</f>
        <v>0</v>
      </c>
      <c r="P239" s="13">
        <f>[1]!s_div_cashbeforetax(A239,"2017/06/30")</f>
        <v>0</v>
      </c>
      <c r="Q239" s="14">
        <f>[1]!s_dq_close(A239,O239,3)</f>
        <v>1.601432616108825</v>
      </c>
      <c r="R239" s="6">
        <f t="shared" si="11"/>
        <v>0</v>
      </c>
    </row>
    <row r="240" spans="1:18" x14ac:dyDescent="0.15">
      <c r="A240" s="5" t="s">
        <v>533</v>
      </c>
      <c r="B240" s="5" t="s">
        <v>592</v>
      </c>
      <c r="C240" s="6">
        <v>1.5090000000000001E-3</v>
      </c>
      <c r="D240" s="18">
        <f>C240*L240*[1]!s_dq_close("000300.SH",I240,1)</f>
        <v>3.9142212314364988E-2</v>
      </c>
      <c r="E240" s="4" t="str">
        <f>[1]!s_div_ifdiv(A240,"2017/12/31")</f>
        <v>是</v>
      </c>
      <c r="F240" s="3" t="str">
        <f>[1]!s_div_progress(A240,"20171231")</f>
        <v>董事会预案</v>
      </c>
      <c r="G240" s="3">
        <f>[1]!s_div_exdate(A240,"2017/12/31")</f>
        <v>0</v>
      </c>
      <c r="H240" s="4">
        <f>[1]!s_div_ifdiv(A240,"2018/06/30")</f>
        <v>0</v>
      </c>
      <c r="I240" s="3" t="str">
        <f>[1]!s_div_recorddate(A240,"2016/12/31")</f>
        <v>2017-07-05</v>
      </c>
      <c r="J240" s="13">
        <f>[1]!s_div_cashbeforetax(A240,"2016/12/31")</f>
        <v>4.5999999999999999E-2</v>
      </c>
      <c r="K240" s="14">
        <f>[1]!s_dq_close(A240,I240,3)</f>
        <v>6.490000891435848</v>
      </c>
      <c r="L240" s="6">
        <f t="shared" si="10"/>
        <v>7.0878264532600018E-3</v>
      </c>
      <c r="M240" s="10">
        <f>[1]!s_performanceexpress_perfexnetprofittoshareholder(A240,"2017/12/31",1)</f>
        <v>0</v>
      </c>
      <c r="N240" s="23" t="str">
        <f>[1]!s_div_ifdiv(A240,"2017/06/30")</f>
        <v>否</v>
      </c>
      <c r="O240" s="3">
        <f>[1]!s_div_recorddate(A240,"2017/06/30")</f>
        <v>0</v>
      </c>
      <c r="P240" s="13">
        <f>[1]!s_div_cashbeforetax(A240,"2017/06/30")</f>
        <v>0</v>
      </c>
      <c r="Q240" s="14">
        <f>[1]!s_dq_close(A240,O240,3)</f>
        <v>7.098470645111842</v>
      </c>
      <c r="R240" s="6">
        <f t="shared" si="11"/>
        <v>0</v>
      </c>
    </row>
    <row r="241" spans="1:18" x14ac:dyDescent="0.15">
      <c r="A241" s="5" t="s">
        <v>297</v>
      </c>
      <c r="B241" s="5" t="s">
        <v>298</v>
      </c>
      <c r="C241" s="6">
        <v>1.09E-3</v>
      </c>
      <c r="D241" s="18">
        <f>C241*L241*[1]!s_dq_close("000300.SH",I241,1)</f>
        <v>7.2396561316578165E-2</v>
      </c>
      <c r="E241" s="4" t="str">
        <f>[1]!s_div_ifdiv(A241,"2017/12/31")</f>
        <v>是</v>
      </c>
      <c r="F241" s="3" t="str">
        <f>[1]!s_div_progress(A241,"20171231")</f>
        <v>董事会预案</v>
      </c>
      <c r="G241" s="3">
        <f>[1]!s_div_exdate(A241,"2017/12/31")</f>
        <v>0</v>
      </c>
      <c r="H241" s="4">
        <f>[1]!s_div_ifdiv(A241,"2018/06/30")</f>
        <v>0</v>
      </c>
      <c r="I241" s="3" t="str">
        <f>[1]!s_div_recorddate(A241,"2016/12/31")</f>
        <v>2017-07-05</v>
      </c>
      <c r="J241" s="13">
        <f>[1]!s_div_cashbeforetax(A241,"2016/12/31")</f>
        <v>0.1</v>
      </c>
      <c r="K241" s="14">
        <f>[1]!s_dq_close(A241,I241,3)</f>
        <v>5.5100001746720313</v>
      </c>
      <c r="L241" s="6">
        <f t="shared" si="10"/>
        <v>1.8148819751344608E-2</v>
      </c>
      <c r="M241" s="10">
        <f>[1]!s_performanceexpress_perfexnetprofittoshareholder(A241,"2017/12/31",1)</f>
        <v>0</v>
      </c>
      <c r="N241" s="23" t="str">
        <f>[1]!s_div_ifdiv(A241,"2017/06/30")</f>
        <v>否</v>
      </c>
      <c r="O241" s="3">
        <f>[1]!s_div_recorddate(A241,"2017/06/30")</f>
        <v>0</v>
      </c>
      <c r="P241" s="13">
        <f>[1]!s_div_cashbeforetax(A241,"2017/06/30")</f>
        <v>0</v>
      </c>
      <c r="Q241" s="14">
        <f>[1]!s_dq_close(A241,O241,3)</f>
        <v>3.3362358002555452</v>
      </c>
      <c r="R241" s="6">
        <f t="shared" si="11"/>
        <v>0</v>
      </c>
    </row>
    <row r="242" spans="1:18" x14ac:dyDescent="0.15">
      <c r="A242" s="5" t="s">
        <v>582</v>
      </c>
      <c r="B242" s="5" t="s">
        <v>583</v>
      </c>
      <c r="C242" s="6">
        <v>3.9600000000000003E-4</v>
      </c>
      <c r="D242" s="18">
        <f>C242*L242*[1]!s_dq_close("000300.SH",I242,1)</f>
        <v>1.9023339913867802E-3</v>
      </c>
      <c r="E242" s="4" t="str">
        <f>[1]!s_div_ifdiv(A242,"2017/12/31")</f>
        <v>是</v>
      </c>
      <c r="F242" s="3" t="str">
        <f>[1]!s_div_progress(A242,"20171231")</f>
        <v>董事会预案</v>
      </c>
      <c r="G242" s="3">
        <f>[1]!s_div_exdate(A242,"2017/12/31")</f>
        <v>0</v>
      </c>
      <c r="H242" s="4">
        <f>[1]!s_div_ifdiv(A242,"2018/06/30")</f>
        <v>0</v>
      </c>
      <c r="I242" s="3" t="str">
        <f>[1]!s_div_recorddate(A242,"2016/12/31")</f>
        <v>2017-07-05</v>
      </c>
      <c r="J242" s="13">
        <f>[1]!s_div_cashbeforetax(A242,"2016/12/31")</f>
        <v>1.0999999999999999E-2</v>
      </c>
      <c r="K242" s="14">
        <f>[1]!s_dq_close(A242,I242,3)</f>
        <v>8.3800026568304009</v>
      </c>
      <c r="L242" s="6">
        <f t="shared" si="10"/>
        <v>1.3126487485101311E-3</v>
      </c>
      <c r="M242" s="10">
        <f>[1]!s_performanceexpress_perfexnetprofittoshareholder(A242,"2017/12/31",1)</f>
        <v>0</v>
      </c>
      <c r="N242" s="23" t="str">
        <f>[1]!s_div_ifdiv(A242,"2017/06/30")</f>
        <v>否</v>
      </c>
      <c r="O242" s="3">
        <f>[1]!s_div_recorddate(A242,"2017/06/30")</f>
        <v>0</v>
      </c>
      <c r="P242" s="13">
        <f>[1]!s_div_cashbeforetax(A242,"2017/06/30")</f>
        <v>0</v>
      </c>
      <c r="Q242" s="14">
        <f>[1]!s_dq_close(A242,O242,3)</f>
        <v>2.5569495591759033</v>
      </c>
      <c r="R242" s="6">
        <f t="shared" si="11"/>
        <v>0</v>
      </c>
    </row>
    <row r="243" spans="1:18" x14ac:dyDescent="0.15">
      <c r="A243" s="7" t="s">
        <v>323</v>
      </c>
      <c r="B243" s="8" t="s">
        <v>324</v>
      </c>
      <c r="C243" s="6">
        <v>3.1637999999999999E-2</v>
      </c>
      <c r="D243" s="18">
        <f>C243*L243*[1]!s_dq_close("000300.SH",I243,1)</f>
        <v>1.7496426593648446</v>
      </c>
      <c r="E243" s="4" t="str">
        <f>[1]!s_div_ifdiv(A243,"2017/12/31")</f>
        <v>是</v>
      </c>
      <c r="F243" s="3" t="str">
        <f>[1]!s_div_progress(A243,"20171231")</f>
        <v>董事会预案</v>
      </c>
      <c r="G243" s="3">
        <f>[1]!s_div_exdate(A243,"2017/12/31")</f>
        <v>0</v>
      </c>
      <c r="H243" s="4">
        <f>[1]!s_div_ifdiv(A243,"2018/06/30")</f>
        <v>0</v>
      </c>
      <c r="I243" s="3" t="str">
        <f>[1]!s_div_recorddate(A243,"2016/12/31")</f>
        <v>2017-07-06</v>
      </c>
      <c r="J243" s="13">
        <f>[1]!s_div_cashbeforetax(A243,"2016/12/31")</f>
        <v>6.7870000000000008</v>
      </c>
      <c r="K243" s="14">
        <f>[1]!s_dq_close(A243,I243,3)</f>
        <v>449.18999194753042</v>
      </c>
      <c r="L243" s="6">
        <f t="shared" si="10"/>
        <v>1.5109419447601552E-2</v>
      </c>
      <c r="M243" s="10">
        <f>[1]!s_performanceexpress_perfexnetprofittoshareholder(A243,"2017/12/31",1)</f>
        <v>0</v>
      </c>
      <c r="N243" s="23" t="str">
        <f>[1]!s_div_ifdiv(A243,"2017/06/30")</f>
        <v>否</v>
      </c>
      <c r="O243" s="3">
        <f>[1]!s_div_recorddate(A243,"2017/06/30")</f>
        <v>0</v>
      </c>
      <c r="P243" s="13">
        <f>[1]!s_div_cashbeforetax(A243,"2017/06/30")</f>
        <v>0</v>
      </c>
      <c r="Q243" s="14">
        <f>[1]!s_dq_close(A243,O243,3)</f>
        <v>4.9993938850170343</v>
      </c>
      <c r="R243" s="6">
        <f t="shared" si="11"/>
        <v>0</v>
      </c>
    </row>
    <row r="244" spans="1:18" x14ac:dyDescent="0.15">
      <c r="A244" s="5" t="s">
        <v>451</v>
      </c>
      <c r="B244" s="5" t="s">
        <v>452</v>
      </c>
      <c r="C244" s="6">
        <v>1.5132000000000001E-2</v>
      </c>
      <c r="D244" s="18">
        <f>C244*L244*[1]!s_dq_close("000300.SH",I244,1)</f>
        <v>2.5400189291919966</v>
      </c>
      <c r="E244" s="4" t="str">
        <f>[1]!s_div_ifdiv(A244,"2017/12/31")</f>
        <v>是</v>
      </c>
      <c r="F244" s="3" t="str">
        <f>[1]!s_div_progress(A244,"20171231")</f>
        <v>董事会预案</v>
      </c>
      <c r="G244" s="3">
        <f>[1]!s_div_exdate(A244,"2017/12/31")</f>
        <v>0</v>
      </c>
      <c r="H244" s="4">
        <f>[1]!s_div_ifdiv(A244,"2018/06/30")</f>
        <v>0</v>
      </c>
      <c r="I244" s="3" t="str">
        <f>[1]!s_div_recorddate(A244,"2016/12/31")</f>
        <v>2017-07-06</v>
      </c>
      <c r="J244" s="13">
        <f>[1]!s_div_cashbeforetax(A244,"2016/12/31")</f>
        <v>0.27149999999999996</v>
      </c>
      <c r="K244" s="14">
        <f>[1]!s_dq_close(A244,I244,3)</f>
        <v>5.9200009037208163</v>
      </c>
      <c r="L244" s="6">
        <f t="shared" si="10"/>
        <v>4.5861479485477412E-2</v>
      </c>
      <c r="M244" s="10">
        <f>[1]!s_performanceexpress_perfexnetprofittoshareholder(A244,"2017/12/31",1)</f>
        <v>0</v>
      </c>
      <c r="N244" s="23" t="str">
        <f>[1]!s_div_ifdiv(A244,"2017/06/30")</f>
        <v>否</v>
      </c>
      <c r="O244" s="3">
        <f>[1]!s_div_recorddate(A244,"2017/06/30")</f>
        <v>0</v>
      </c>
      <c r="P244" s="13">
        <f>[1]!s_div_cashbeforetax(A244,"2017/06/30")</f>
        <v>0</v>
      </c>
      <c r="Q244" s="14">
        <f>[1]!s_dq_close(A244,O244,3)</f>
        <v>8.1035628145816236</v>
      </c>
      <c r="R244" s="6">
        <f t="shared" si="11"/>
        <v>0</v>
      </c>
    </row>
    <row r="245" spans="1:18" x14ac:dyDescent="0.15">
      <c r="A245" s="5" t="s">
        <v>552</v>
      </c>
      <c r="B245" s="5" t="s">
        <v>553</v>
      </c>
      <c r="C245" s="6">
        <v>3.15E-3</v>
      </c>
      <c r="D245" s="18">
        <f>C245*L245*[1]!s_dq_close("000300.SH",I245,1)</f>
        <v>2.3548414391879019E-2</v>
      </c>
      <c r="E245" s="4" t="str">
        <f>[1]!s_div_ifdiv(A245,"2017/12/31")</f>
        <v>是</v>
      </c>
      <c r="F245" s="3" t="str">
        <f>[1]!s_div_progress(A245,"20171231")</f>
        <v>股东大会通过</v>
      </c>
      <c r="G245" s="3">
        <f>[1]!s_div_exdate(A245,"2017/12/31")</f>
        <v>0</v>
      </c>
      <c r="H245" s="4">
        <f>[1]!s_div_ifdiv(A245,"2018/06/30")</f>
        <v>0</v>
      </c>
      <c r="I245" s="3" t="str">
        <f>[1]!s_div_recorddate(A245,"2016/12/31")</f>
        <v>2017-07-06</v>
      </c>
      <c r="J245" s="13">
        <f>[1]!s_div_cashbeforetax(A245,"2016/12/31")</f>
        <v>0.1</v>
      </c>
      <c r="K245" s="14">
        <f>[1]!s_dq_close(A245,I245,3)</f>
        <v>48.960003901477265</v>
      </c>
      <c r="L245" s="6">
        <f t="shared" si="10"/>
        <v>2.0424834973712639E-3</v>
      </c>
      <c r="M245" s="10">
        <f>[1]!s_performanceexpress_perfexnetprofittoshareholder(A245,"2017/12/31",1)</f>
        <v>1457876316.53</v>
      </c>
      <c r="N245" s="23" t="str">
        <f>[1]!s_div_ifdiv(A245,"2017/06/30")</f>
        <v>否</v>
      </c>
      <c r="O245" s="3">
        <f>[1]!s_div_recorddate(A245,"2017/06/30")</f>
        <v>0</v>
      </c>
      <c r="P245" s="13">
        <f>[1]!s_div_cashbeforetax(A245,"2017/06/30")</f>
        <v>0</v>
      </c>
      <c r="Q245" s="14">
        <f>[1]!s_dq_close(A245,O245,3)</f>
        <v>9.5048334968314556</v>
      </c>
      <c r="R245" s="6">
        <f t="shared" si="11"/>
        <v>0</v>
      </c>
    </row>
    <row r="246" spans="1:18" s="33" customFormat="1" x14ac:dyDescent="0.15">
      <c r="A246" s="5" t="s">
        <v>570</v>
      </c>
      <c r="B246" s="5" t="s">
        <v>571</v>
      </c>
      <c r="C246" s="6">
        <v>2.6910000000000002E-3</v>
      </c>
      <c r="D246" s="18">
        <f>C246*L246*[1]!s_dq_close("000300.SH",I246,1)</f>
        <v>1.234250676669185E-2</v>
      </c>
      <c r="E246" s="4" t="str">
        <f>[1]!s_div_ifdiv(A246,"2017/12/31")</f>
        <v>是</v>
      </c>
      <c r="F246" s="3" t="str">
        <f>[1]!s_div_progress(A246,"20171231")</f>
        <v>董事会预案</v>
      </c>
      <c r="G246" s="3">
        <f>[1]!s_div_exdate(A246,"2017/12/31")</f>
        <v>0</v>
      </c>
      <c r="H246" s="4">
        <f>[1]!s_div_ifdiv(A246,"2018/06/30")</f>
        <v>0</v>
      </c>
      <c r="I246" s="3" t="str">
        <f>[1]!s_div_recorddate(A246,"2016/12/31")</f>
        <v>2017-07-06</v>
      </c>
      <c r="J246" s="13">
        <f>[1]!s_div_cashbeforetax(A246,"2016/12/31")</f>
        <v>0.05</v>
      </c>
      <c r="K246" s="14">
        <f>[1]!s_dq_close(A246,I246,3)</f>
        <v>39.899999270326127</v>
      </c>
      <c r="L246" s="6">
        <f t="shared" si="10"/>
        <v>1.2531328549969501E-3</v>
      </c>
      <c r="M246" s="10">
        <f>[1]!s_performanceexpress_perfexnetprofittoshareholder(A246,"2017/12/31",1)</f>
        <v>888282298.63999999</v>
      </c>
      <c r="N246" s="23" t="str">
        <f>[1]!s_div_ifdiv(A246,"2017/06/30")</f>
        <v>否</v>
      </c>
      <c r="O246" s="3">
        <f>[1]!s_div_recorddate(A246,"2017/06/30")</f>
        <v>0</v>
      </c>
      <c r="P246" s="13">
        <f>[1]!s_div_cashbeforetax(A246,"2017/06/30")</f>
        <v>0</v>
      </c>
      <c r="Q246" s="14">
        <f>[1]!s_dq_close(A246,O246,3)</f>
        <v>3.9840193739935779</v>
      </c>
      <c r="R246" s="6">
        <f t="shared" si="11"/>
        <v>0</v>
      </c>
    </row>
    <row r="247" spans="1:18" x14ac:dyDescent="0.15">
      <c r="A247" s="5" t="s">
        <v>421</v>
      </c>
      <c r="B247" s="5" t="s">
        <v>422</v>
      </c>
      <c r="C247" s="6">
        <v>2.284E-3</v>
      </c>
      <c r="D247" s="18">
        <f>C247*L247*[1]!s_dq_close("000300.SH",I247,1)</f>
        <v>9.2826729071408112E-2</v>
      </c>
      <c r="E247" s="4" t="str">
        <f>[1]!s_div_ifdiv(A247,"2017/12/31")</f>
        <v>是</v>
      </c>
      <c r="F247" s="3" t="str">
        <f>[1]!s_div_progress(A247,"20171231")</f>
        <v>董事会预案</v>
      </c>
      <c r="G247" s="3">
        <f>[1]!s_div_exdate(A247,"2017/12/31")</f>
        <v>0</v>
      </c>
      <c r="H247" s="4">
        <f>[1]!s_div_ifdiv(A247,"2018/06/30")</f>
        <v>0</v>
      </c>
      <c r="I247" s="3" t="str">
        <f>[1]!s_div_recorddate(A247,"2016/12/31")</f>
        <v>2017-07-06</v>
      </c>
      <c r="J247" s="13">
        <f>[1]!s_div_cashbeforetax(A247,"2016/12/31")</f>
        <v>0.10771</v>
      </c>
      <c r="K247" s="14">
        <f>[1]!s_dq_close(A247,I247,3)</f>
        <v>9.6999978404876188</v>
      </c>
      <c r="L247" s="6">
        <f t="shared" si="10"/>
        <v>1.1104126183453399E-2</v>
      </c>
      <c r="M247" s="10">
        <f>[1]!s_performanceexpress_perfexnetprofittoshareholder(A247,"2017/12/31",1)</f>
        <v>0</v>
      </c>
      <c r="N247" s="23" t="str">
        <f>[1]!s_div_ifdiv(A247,"2017/06/30")</f>
        <v>否</v>
      </c>
      <c r="O247" s="3">
        <f>[1]!s_div_recorddate(A247,"2017/06/30")</f>
        <v>0</v>
      </c>
      <c r="P247" s="13">
        <f>[1]!s_div_cashbeforetax(A247,"2017/06/30")</f>
        <v>0</v>
      </c>
      <c r="Q247" s="14">
        <f>[1]!s_dq_close(A247,O247,3)</f>
        <v>2.5194311124548077</v>
      </c>
      <c r="R247" s="6">
        <f t="shared" si="11"/>
        <v>0</v>
      </c>
    </row>
    <row r="248" spans="1:18" x14ac:dyDescent="0.15">
      <c r="A248" s="5" t="s">
        <v>85</v>
      </c>
      <c r="B248" s="5" t="s">
        <v>86</v>
      </c>
      <c r="C248" s="6">
        <v>1.1409999999999999E-3</v>
      </c>
      <c r="D248" s="18">
        <f>C248*L248*[1]!s_dq_close("000300.SH",I248,1)</f>
        <v>9.4057895386159395E-3</v>
      </c>
      <c r="E248" s="4" t="str">
        <f>[1]!s_div_ifdiv(A248,"2017/12/31")</f>
        <v>是</v>
      </c>
      <c r="F248" s="3" t="str">
        <f>[1]!s_div_progress(A248,"20171231")</f>
        <v>董事会预案</v>
      </c>
      <c r="G248" s="3">
        <f>[1]!s_div_exdate(A248,"2017/12/31")</f>
        <v>0</v>
      </c>
      <c r="H248" s="4">
        <f>[1]!s_div_ifdiv(A248,"2018/06/30")</f>
        <v>0</v>
      </c>
      <c r="I248" s="3" t="str">
        <f>[1]!s_div_recorddate(A248,"2016/12/31")</f>
        <v>2017-07-06</v>
      </c>
      <c r="J248" s="13">
        <f>[1]!s_div_cashbeforetax(A248,"2016/12/31")</f>
        <v>1.4999999999999999E-2</v>
      </c>
      <c r="K248" s="14">
        <f>[1]!s_dq_close(A248,I248,3)</f>
        <v>6.6599996484418291</v>
      </c>
      <c r="L248" s="6">
        <f t="shared" si="10"/>
        <v>2.2522523711407992E-3</v>
      </c>
      <c r="M248" s="10">
        <f>[1]!s_performanceexpress_perfexnetprofittoshareholder(A248,"2017/12/31",1)</f>
        <v>0</v>
      </c>
      <c r="N248" s="23" t="str">
        <f>[1]!s_div_ifdiv(A248,"2017/06/30")</f>
        <v>否</v>
      </c>
      <c r="O248" s="3">
        <f>[1]!s_div_recorddate(A248,"2017/06/30")</f>
        <v>0</v>
      </c>
      <c r="P248" s="13">
        <f>[1]!s_div_cashbeforetax(A248,"2017/06/30")</f>
        <v>0</v>
      </c>
      <c r="Q248" s="14">
        <f>[1]!s_dq_close(A248,O248,3)</f>
        <v>1.4210351315780465</v>
      </c>
      <c r="R248" s="6">
        <f t="shared" si="11"/>
        <v>0</v>
      </c>
    </row>
    <row r="249" spans="1:18" x14ac:dyDescent="0.15">
      <c r="A249" s="5" t="s">
        <v>81</v>
      </c>
      <c r="B249" s="5" t="s">
        <v>82</v>
      </c>
      <c r="C249" s="6">
        <v>8.2399999999999997E-4</v>
      </c>
      <c r="D249" s="18">
        <f>C249*L249*[1]!s_dq_close("000300.SH",I249,1)</f>
        <v>5.1204064157872372E-3</v>
      </c>
      <c r="E249" s="4" t="str">
        <f>[1]!s_div_ifdiv(A249,"2017/12/31")</f>
        <v>是</v>
      </c>
      <c r="F249" s="3" t="str">
        <f>[1]!s_div_progress(A249,"20171231")</f>
        <v>董事会预案</v>
      </c>
      <c r="G249" s="3">
        <f>[1]!s_div_exdate(A249,"2017/12/31")</f>
        <v>0</v>
      </c>
      <c r="H249" s="4">
        <f>[1]!s_div_ifdiv(A249,"2018/06/30")</f>
        <v>0</v>
      </c>
      <c r="I249" s="3" t="str">
        <f>[1]!s_div_recorddate(A249,"2016/12/31")</f>
        <v>2017-07-06</v>
      </c>
      <c r="J249" s="13">
        <f>[1]!s_div_cashbeforetax(A249,"2016/12/31")</f>
        <v>0.1</v>
      </c>
      <c r="K249" s="14">
        <f>[1]!s_dq_close(A249,I249,3)</f>
        <v>58.900005896042096</v>
      </c>
      <c r="L249" s="6">
        <f t="shared" si="10"/>
        <v>1.6977926993165158E-3</v>
      </c>
      <c r="M249" s="10">
        <f>[1]!s_performanceexpress_perfexnetprofittoshareholder(A249,"2017/12/31",1)</f>
        <v>0</v>
      </c>
      <c r="N249" s="23" t="str">
        <f>[1]!s_div_ifdiv(A249,"2017/06/30")</f>
        <v>否</v>
      </c>
      <c r="O249" s="3">
        <f>[1]!s_div_recorddate(A249,"2017/06/30")</f>
        <v>0</v>
      </c>
      <c r="P249" s="13">
        <f>[1]!s_div_cashbeforetax(A249,"2017/06/30")</f>
        <v>0</v>
      </c>
      <c r="Q249" s="14">
        <f>[1]!s_dq_close(A249,O249,3)</f>
        <v>20.545134597935437</v>
      </c>
      <c r="R249" s="6">
        <f t="shared" si="11"/>
        <v>0</v>
      </c>
    </row>
    <row r="250" spans="1:18" x14ac:dyDescent="0.15">
      <c r="A250" s="27" t="s">
        <v>299</v>
      </c>
      <c r="B250" s="27" t="s">
        <v>300</v>
      </c>
      <c r="C250" s="28">
        <v>6.0499999999999996E-4</v>
      </c>
      <c r="D250" s="29">
        <f>C250*L250*[1]!s_dq_close("000300.SH",I250,1)</f>
        <v>1.1038091482758619E-2</v>
      </c>
      <c r="E250" s="24" t="str">
        <f>[1]!s_div_ifdiv(A250,"2017/12/31")</f>
        <v>是</v>
      </c>
      <c r="F250" s="24" t="str">
        <f>[1]!s_div_progress(A250,"20171231")</f>
        <v>董事会预案</v>
      </c>
      <c r="G250" s="24">
        <f>[1]!s_div_exdate(A250,"2017/12/31")</f>
        <v>0</v>
      </c>
      <c r="H250" s="24">
        <f>[1]!s_div_ifdiv(A250,"2018/06/30")</f>
        <v>0</v>
      </c>
      <c r="I250" s="34">
        <v>43176</v>
      </c>
      <c r="J250" s="30">
        <v>0.06</v>
      </c>
      <c r="K250" s="30">
        <f>[1]!s_dq_close(A250,I250,3)</f>
        <v>13.34</v>
      </c>
      <c r="L250" s="28">
        <f t="shared" si="10"/>
        <v>4.4977511244377807E-3</v>
      </c>
      <c r="M250" s="31">
        <f>[1]!s_performanceexpress_perfexnetprofittoshareholder(A250,"2017/12/31",1)</f>
        <v>0</v>
      </c>
      <c r="N250" s="32" t="str">
        <f>[1]!s_div_ifdiv(A250,"2017/06/30")</f>
        <v>否</v>
      </c>
      <c r="O250" s="24">
        <f>[1]!s_div_recorddate(A250,"2017/06/30")</f>
        <v>0</v>
      </c>
      <c r="P250" s="30">
        <f>[1]!s_div_cashbeforetax(A250,"2017/06/30")</f>
        <v>0</v>
      </c>
      <c r="Q250" s="30">
        <f>[1]!s_dq_close(A250,O250,3)</f>
        <v>4.6518501600437974</v>
      </c>
      <c r="R250" s="28">
        <f t="shared" si="11"/>
        <v>0</v>
      </c>
    </row>
    <row r="251" spans="1:18" x14ac:dyDescent="0.15">
      <c r="A251" s="5" t="s">
        <v>417</v>
      </c>
      <c r="B251" s="5" t="s">
        <v>418</v>
      </c>
      <c r="C251" s="6">
        <v>4.0039999999999997E-3</v>
      </c>
      <c r="D251" s="18">
        <f>C251*L251*[1]!s_dq_close("000300.SH",I251,1)</f>
        <v>2.2503037187456423</v>
      </c>
      <c r="E251" s="4" t="str">
        <f>[1]!s_div_ifdiv(A251,"2017/12/31")</f>
        <v>是</v>
      </c>
      <c r="F251" s="3" t="str">
        <f>[1]!s_div_progress(A251,"20171231")</f>
        <v>董事会预案</v>
      </c>
      <c r="G251" s="3">
        <f>[1]!s_div_exdate(A251,"2017/12/31")</f>
        <v>0</v>
      </c>
      <c r="H251" s="4">
        <f>[1]!s_div_ifdiv(A251,"2018/06/30")</f>
        <v>0</v>
      </c>
      <c r="I251" s="3" t="str">
        <f>[1]!s_div_recorddate(A251,"2016/12/31")</f>
        <v>2017-07-07</v>
      </c>
      <c r="J251" s="13">
        <f>[1]!s_div_cashbeforetax(A251,"2016/12/31")</f>
        <v>2.9699999999999998</v>
      </c>
      <c r="K251" s="14">
        <f>[1]!s_dq_close(A251,I251,3)</f>
        <v>19.32000207879414</v>
      </c>
      <c r="L251" s="6">
        <f t="shared" si="10"/>
        <v>0.15372669153384338</v>
      </c>
      <c r="M251" s="10">
        <f>[1]!s_performanceexpress_perfexnetprofittoshareholder(A251,"2017/12/31",1)</f>
        <v>0</v>
      </c>
      <c r="N251" s="23" t="str">
        <f>[1]!s_div_ifdiv(A251,"2017/06/30")</f>
        <v>否</v>
      </c>
      <c r="O251" s="3">
        <f>[1]!s_div_recorddate(A251,"2017/06/30")</f>
        <v>0</v>
      </c>
      <c r="P251" s="13">
        <f>[1]!s_div_cashbeforetax(A251,"2017/06/30")</f>
        <v>0</v>
      </c>
      <c r="Q251" s="14">
        <f>[1]!s_dq_close(A251,O251,3)</f>
        <v>45.302023294261154</v>
      </c>
      <c r="R251" s="6">
        <f t="shared" si="11"/>
        <v>0</v>
      </c>
    </row>
    <row r="252" spans="1:18" s="33" customFormat="1" x14ac:dyDescent="0.15">
      <c r="A252" s="5" t="s">
        <v>369</v>
      </c>
      <c r="B252" s="5" t="s">
        <v>370</v>
      </c>
      <c r="C252" s="6">
        <v>3.542E-3</v>
      </c>
      <c r="D252" s="18">
        <f>C252*L252*[1]!s_dq_close("000300.SH",I252,1)</f>
        <v>0.54963080020452715</v>
      </c>
      <c r="E252" s="4" t="str">
        <f>[1]!s_div_ifdiv(A252,"2017/12/31")</f>
        <v>是</v>
      </c>
      <c r="F252" s="3" t="str">
        <f>[1]!s_div_progress(A252,"20171231")</f>
        <v>董事会预案</v>
      </c>
      <c r="G252" s="3">
        <f>[1]!s_div_exdate(A252,"2017/12/31")</f>
        <v>0</v>
      </c>
      <c r="H252" s="4">
        <f>[1]!s_div_ifdiv(A252,"2018/06/30")</f>
        <v>0</v>
      </c>
      <c r="I252" s="3" t="str">
        <f>[1]!s_div_recorddate(A252,"2016/12/31")</f>
        <v>2017-07-07</v>
      </c>
      <c r="J252" s="13">
        <f>[1]!s_div_cashbeforetax(A252,"2016/12/31")</f>
        <v>1</v>
      </c>
      <c r="K252" s="14">
        <f>[1]!s_dq_close(A252,I252,3)</f>
        <v>23.559999868605146</v>
      </c>
      <c r="L252" s="6">
        <f t="shared" si="10"/>
        <v>4.2444821968464823E-2</v>
      </c>
      <c r="M252" s="10">
        <f>[1]!s_performanceexpress_perfexnetprofittoshareholder(A252,"2017/12/31",1)</f>
        <v>0</v>
      </c>
      <c r="N252" s="23" t="str">
        <f>[1]!s_div_ifdiv(A252,"2017/06/30")</f>
        <v>否</v>
      </c>
      <c r="O252" s="3">
        <f>[1]!s_div_recorddate(A252,"2017/06/30")</f>
        <v>0</v>
      </c>
      <c r="P252" s="13">
        <f>[1]!s_div_cashbeforetax(A252,"2017/06/30")</f>
        <v>0</v>
      </c>
      <c r="Q252" s="14">
        <f>[1]!s_dq_close(A252,O252,3)</f>
        <v>0.23705004432860344</v>
      </c>
      <c r="R252" s="6">
        <f t="shared" si="11"/>
        <v>0</v>
      </c>
    </row>
    <row r="253" spans="1:18" s="33" customFormat="1" x14ac:dyDescent="0.15">
      <c r="A253" s="7" t="s">
        <v>449</v>
      </c>
      <c r="B253" s="8" t="s">
        <v>450</v>
      </c>
      <c r="C253" s="6">
        <v>6.3365999999999992E-2</v>
      </c>
      <c r="D253" s="18">
        <f>C253*L253*[1]!s_dq_close("000300.SH",I253,1)</f>
        <v>2.5401226650763555</v>
      </c>
      <c r="E253" s="4" t="str">
        <f>[1]!s_div_ifdiv(A253,"2017/12/31")</f>
        <v>是</v>
      </c>
      <c r="F253" s="3" t="str">
        <f>[1]!s_div_progress(A253,"20171231")</f>
        <v>董事会预案</v>
      </c>
      <c r="G253" s="3">
        <f>[1]!s_div_exdate(A253,"2017/12/31")</f>
        <v>0</v>
      </c>
      <c r="H253" s="4">
        <f>[1]!s_div_ifdiv(A253,"2018/06/30")</f>
        <v>0</v>
      </c>
      <c r="I253" s="3" t="str">
        <f>[1]!s_div_recorddate(A253,"2016/12/31")</f>
        <v>2017-07-10</v>
      </c>
      <c r="J253" s="13">
        <f>[1]!s_div_cashbeforetax(A253,"2016/12/31")</f>
        <v>0.55000000000000004</v>
      </c>
      <c r="K253" s="14">
        <f>[1]!s_dq_close(A253,I253,3)</f>
        <v>50.129758111115592</v>
      </c>
      <c r="L253" s="6">
        <f t="shared" ref="L253:L284" si="12">J253/K253</f>
        <v>1.0971527107329987E-2</v>
      </c>
      <c r="M253" s="10">
        <f>[1]!s_performanceexpress_perfexnetprofittoshareholder(A253,"2017/12/31",1)</f>
        <v>0</v>
      </c>
      <c r="N253" s="23" t="str">
        <f>[1]!s_div_ifdiv(A253,"2017/06/30")</f>
        <v>是</v>
      </c>
      <c r="O253" s="3" t="str">
        <f>[1]!s_div_recorddate(A253,"2017/06/30")</f>
        <v>2017-09-01</v>
      </c>
      <c r="P253" s="13">
        <f>[1]!s_div_cashbeforetax(A253,"2017/06/30")</f>
        <v>0.5</v>
      </c>
      <c r="Q253" s="14">
        <f>[1]!s_dq_close(A253,O253,3)</f>
        <v>55.669991704590622</v>
      </c>
      <c r="R253" s="6">
        <f t="shared" ref="R253:R284" si="13">P253/Q253</f>
        <v>8.9814994522222878E-3</v>
      </c>
    </row>
    <row r="254" spans="1:18" x14ac:dyDescent="0.15">
      <c r="A254" s="5" t="s">
        <v>463</v>
      </c>
      <c r="B254" s="5" t="s">
        <v>464</v>
      </c>
      <c r="C254" s="6">
        <v>1.2244999999999999E-2</v>
      </c>
      <c r="D254" s="18">
        <f>C254*L254*[1]!s_dq_close("000300.SH",I254,1)</f>
        <v>2.096487963645282</v>
      </c>
      <c r="E254" s="4" t="str">
        <f>[1]!s_div_ifdiv(A254,"2017/12/31")</f>
        <v>是</v>
      </c>
      <c r="F254" s="3" t="str">
        <f>[1]!s_div_progress(A254,"20171231")</f>
        <v>董事会预案</v>
      </c>
      <c r="G254" s="3">
        <f>[1]!s_div_exdate(A254,"2017/12/31")</f>
        <v>0</v>
      </c>
      <c r="H254" s="4">
        <f>[1]!s_div_ifdiv(A254,"2018/06/30")</f>
        <v>0</v>
      </c>
      <c r="I254" s="3" t="str">
        <f>[1]!s_div_recorddate(A254,"2016/12/31")</f>
        <v>2017-07-10</v>
      </c>
      <c r="J254" s="13">
        <f>[1]!s_div_cashbeforetax(A254,"2016/12/31")</f>
        <v>0.23430000000000001</v>
      </c>
      <c r="K254" s="14">
        <f>[1]!s_dq_close(A254,I254,3)</f>
        <v>5.0000001902598035</v>
      </c>
      <c r="L254" s="6">
        <f t="shared" si="12"/>
        <v>4.685999821688519E-2</v>
      </c>
      <c r="M254" s="10">
        <f>[1]!s_performanceexpress_perfexnetprofittoshareholder(A254,"2017/12/31",1)</f>
        <v>0</v>
      </c>
      <c r="N254" s="23" t="str">
        <f>[1]!s_div_ifdiv(A254,"2017/06/30")</f>
        <v>否</v>
      </c>
      <c r="O254" s="3">
        <f>[1]!s_div_recorddate(A254,"2017/06/30")</f>
        <v>0</v>
      </c>
      <c r="P254" s="13">
        <f>[1]!s_div_cashbeforetax(A254,"2017/06/30")</f>
        <v>0</v>
      </c>
      <c r="Q254" s="14">
        <f>[1]!s_dq_close(A254,O254,3)</f>
        <v>2.013071462195684</v>
      </c>
      <c r="R254" s="6">
        <f t="shared" si="13"/>
        <v>0</v>
      </c>
    </row>
    <row r="255" spans="1:18" x14ac:dyDescent="0.15">
      <c r="A255" s="5" t="s">
        <v>108</v>
      </c>
      <c r="B255" s="5" t="s">
        <v>109</v>
      </c>
      <c r="C255" s="6">
        <v>4.4400000000000004E-3</v>
      </c>
      <c r="D255" s="18">
        <f>C255*L255*[1]!s_dq_close("000300.SH",I255,1)</f>
        <v>0.38996089612368784</v>
      </c>
      <c r="E255" s="4" t="str">
        <f>[1]!s_div_ifdiv(A255,"2017/12/31")</f>
        <v>是</v>
      </c>
      <c r="F255" s="3" t="str">
        <f>[1]!s_div_progress(A255,"20171231")</f>
        <v>董事会预案</v>
      </c>
      <c r="G255" s="3">
        <f>[1]!s_div_exdate(A255,"2017/12/31")</f>
        <v>0</v>
      </c>
      <c r="H255" s="4">
        <f>[1]!s_div_ifdiv(A255,"2018/06/30")</f>
        <v>0</v>
      </c>
      <c r="I255" s="3" t="str">
        <f>[1]!s_div_recorddate(A255,"2016/12/31")</f>
        <v>2017-07-10</v>
      </c>
      <c r="J255" s="13">
        <f>[1]!s_div_cashbeforetax(A255,"2016/12/31")</f>
        <v>0.35</v>
      </c>
      <c r="K255" s="14">
        <f>[1]!s_dq_close(A255,I255,3)</f>
        <v>14.559996511545366</v>
      </c>
      <c r="L255" s="6">
        <f t="shared" si="12"/>
        <v>2.4038467297877928E-2</v>
      </c>
      <c r="M255" s="10">
        <f>[1]!s_performanceexpress_perfexnetprofittoshareholder(A255,"2017/12/31",1)</f>
        <v>9334000000</v>
      </c>
      <c r="N255" s="23" t="str">
        <f>[1]!s_div_ifdiv(A255,"2017/06/30")</f>
        <v>否</v>
      </c>
      <c r="O255" s="3">
        <f>[1]!s_div_recorddate(A255,"2017/06/30")</f>
        <v>0</v>
      </c>
      <c r="P255" s="13">
        <f>[1]!s_div_cashbeforetax(A255,"2017/06/30")</f>
        <v>0</v>
      </c>
      <c r="Q255" s="14">
        <f>[1]!s_dq_close(A255,O255,3)</f>
        <v>11.220857713642493</v>
      </c>
      <c r="R255" s="6">
        <f t="shared" si="13"/>
        <v>0</v>
      </c>
    </row>
    <row r="256" spans="1:18" x14ac:dyDescent="0.15">
      <c r="A256" s="27" t="s">
        <v>169</v>
      </c>
      <c r="B256" s="27" t="s">
        <v>170</v>
      </c>
      <c r="C256" s="28">
        <v>1.4369999999999999E-3</v>
      </c>
      <c r="D256" s="29">
        <f>C256*L256*[1]!s_dq_close("000300.SH",I256,1)</f>
        <v>7.8035294500635233E-2</v>
      </c>
      <c r="E256" s="24" t="str">
        <f>[1]!s_div_ifdiv(A256,"2017/12/31")</f>
        <v>是</v>
      </c>
      <c r="F256" s="24" t="str">
        <f>[1]!s_div_progress(A256,"20171231")</f>
        <v>股东大会通过</v>
      </c>
      <c r="G256" s="24">
        <f>[1]!s_div_exdate(A256,"2017/12/31")</f>
        <v>0</v>
      </c>
      <c r="H256" s="24">
        <f>[1]!s_div_ifdiv(A256,"2018/06/30")</f>
        <v>0</v>
      </c>
      <c r="I256" s="34">
        <v>43141</v>
      </c>
      <c r="J256" s="30">
        <v>0.69</v>
      </c>
      <c r="K256" s="30">
        <f>[1]!s_dq_close(A256,I256,3)</f>
        <v>48.8</v>
      </c>
      <c r="L256" s="28">
        <f t="shared" si="12"/>
        <v>1.4139344262295081E-2</v>
      </c>
      <c r="M256" s="31">
        <f>[1]!s_performanceexpress_perfexnetprofittoshareholder(A256,"2017/12/31",1)</f>
        <v>0</v>
      </c>
      <c r="N256" s="32" t="str">
        <f>[1]!s_div_ifdiv(A256,"2017/06/30")</f>
        <v>否</v>
      </c>
      <c r="O256" s="24">
        <f>[1]!s_div_recorddate(A256,"2017/06/30")</f>
        <v>0</v>
      </c>
      <c r="P256" s="30">
        <f>[1]!s_div_cashbeforetax(A256,"2017/06/30")</f>
        <v>0</v>
      </c>
      <c r="Q256" s="30">
        <f>[1]!s_dq_close(A256,O256,3)</f>
        <v>8.3575084593851852</v>
      </c>
      <c r="R256" s="28">
        <f t="shared" si="13"/>
        <v>0</v>
      </c>
    </row>
    <row r="257" spans="1:18" x14ac:dyDescent="0.15">
      <c r="A257" s="5" t="s">
        <v>136</v>
      </c>
      <c r="B257" s="5" t="s">
        <v>137</v>
      </c>
      <c r="C257" s="6">
        <v>6.8099999999999996E-4</v>
      </c>
      <c r="D257" s="18">
        <f>C257*L257*[1]!s_dq_close("000300.SH",I257,1)</f>
        <v>7.0913028643416172E-3</v>
      </c>
      <c r="E257" s="4" t="str">
        <f>[1]!s_div_ifdiv(A257,"2017/12/31")</f>
        <v>是</v>
      </c>
      <c r="F257" s="3" t="str">
        <f>[1]!s_div_progress(A257,"20171231")</f>
        <v>董事会预案</v>
      </c>
      <c r="G257" s="3">
        <f>[1]!s_div_exdate(A257,"2017/12/31")</f>
        <v>0</v>
      </c>
      <c r="H257" s="4">
        <f>[1]!s_div_ifdiv(A257,"2018/06/30")</f>
        <v>0</v>
      </c>
      <c r="I257" s="3" t="str">
        <f>[1]!s_div_recorddate(A257,"2016/12/31")</f>
        <v>2017-07-10</v>
      </c>
      <c r="J257" s="13">
        <f>[1]!s_div_cashbeforetax(A257,"2016/12/31")</f>
        <v>0.08</v>
      </c>
      <c r="K257" s="14">
        <f>[1]!s_dq_close(A257,I257,3)</f>
        <v>28.069997949873319</v>
      </c>
      <c r="L257" s="6">
        <f t="shared" si="12"/>
        <v>2.8500180207658705E-3</v>
      </c>
      <c r="M257" s="10">
        <f>[1]!s_performanceexpress_perfexnetprofittoshareholder(A257,"2017/12/31",1)</f>
        <v>939821329.85000002</v>
      </c>
      <c r="N257" s="23" t="str">
        <f>[1]!s_div_ifdiv(A257,"2017/06/30")</f>
        <v>否</v>
      </c>
      <c r="O257" s="3">
        <f>[1]!s_div_recorddate(A257,"2017/06/30")</f>
        <v>0</v>
      </c>
      <c r="P257" s="13">
        <f>[1]!s_div_cashbeforetax(A257,"2017/06/30")</f>
        <v>0</v>
      </c>
      <c r="Q257" s="14">
        <f>[1]!s_dq_close(A257,O257,3)</f>
        <v>9.4676825594446381</v>
      </c>
      <c r="R257" s="6">
        <f t="shared" si="13"/>
        <v>0</v>
      </c>
    </row>
    <row r="258" spans="1:18" x14ac:dyDescent="0.15">
      <c r="A258" s="5" t="s">
        <v>433</v>
      </c>
      <c r="B258" s="5" t="s">
        <v>434</v>
      </c>
      <c r="C258" s="6">
        <v>9.2440000000000005E-3</v>
      </c>
      <c r="D258" s="18">
        <f>C258*L258*[1]!s_dq_close("000300.SH",I258,1)</f>
        <v>1.1176862122282678</v>
      </c>
      <c r="E258" s="4" t="str">
        <f>[1]!s_div_ifdiv(A258,"2017/12/31")</f>
        <v>是</v>
      </c>
      <c r="F258" s="3" t="str">
        <f>[1]!s_div_progress(A258,"20171231")</f>
        <v>董事会预案</v>
      </c>
      <c r="G258" s="3">
        <f>[1]!s_div_exdate(A258,"2017/12/31")</f>
        <v>0</v>
      </c>
      <c r="H258" s="4">
        <f>[1]!s_div_ifdiv(A258,"2018/06/30")</f>
        <v>0</v>
      </c>
      <c r="I258" s="3" t="str">
        <f>[1]!s_div_recorddate(A258,"2016/12/31")</f>
        <v>2017-07-11</v>
      </c>
      <c r="J258" s="13">
        <f>[1]!s_div_cashbeforetax(A258,"2016/12/31")</f>
        <v>0.25</v>
      </c>
      <c r="K258" s="14">
        <f>[1]!s_dq_close(A258,I258,3)</f>
        <v>7.5900002896944105</v>
      </c>
      <c r="L258" s="6">
        <f t="shared" si="12"/>
        <v>3.2938075159159912E-2</v>
      </c>
      <c r="M258" s="10">
        <f>[1]!s_performanceexpress_perfexnetprofittoshareholder(A258,"2017/12/31",1)</f>
        <v>0</v>
      </c>
      <c r="N258" s="23" t="str">
        <f>[1]!s_div_ifdiv(A258,"2017/06/30")</f>
        <v>否</v>
      </c>
      <c r="O258" s="3">
        <f>[1]!s_div_recorddate(A258,"2017/06/30")</f>
        <v>0</v>
      </c>
      <c r="P258" s="13">
        <f>[1]!s_div_cashbeforetax(A258,"2017/06/30")</f>
        <v>0</v>
      </c>
      <c r="Q258" s="14">
        <f>[1]!s_dq_close(A258,O258,3)</f>
        <v>7.3002991577617822</v>
      </c>
      <c r="R258" s="6">
        <f t="shared" si="13"/>
        <v>0</v>
      </c>
    </row>
    <row r="259" spans="1:18" x14ac:dyDescent="0.15">
      <c r="A259" s="5" t="s">
        <v>295</v>
      </c>
      <c r="B259" s="5" t="s">
        <v>296</v>
      </c>
      <c r="C259" s="6">
        <v>1.6130000000000001E-3</v>
      </c>
      <c r="D259" s="18">
        <f>C259*L259*[1]!s_dq_close("000300.SH",I259,1)</f>
        <v>5.2646826796157474E-2</v>
      </c>
      <c r="E259" s="4" t="str">
        <f>[1]!s_div_ifdiv(A259,"2017/12/31")</f>
        <v>是</v>
      </c>
      <c r="F259" s="3" t="str">
        <f>[1]!s_div_progress(A259,"20171231")</f>
        <v>董事会预案</v>
      </c>
      <c r="G259" s="3">
        <f>[1]!s_div_exdate(A259,"2017/12/31")</f>
        <v>0</v>
      </c>
      <c r="H259" s="4">
        <f>[1]!s_div_ifdiv(A259,"2018/06/30")</f>
        <v>0</v>
      </c>
      <c r="I259" s="3" t="str">
        <f>[1]!s_div_recorddate(A259,"2016/12/31")</f>
        <v>2017-07-11</v>
      </c>
      <c r="J259" s="13">
        <f>[1]!s_div_cashbeforetax(A259,"2016/12/31")</f>
        <v>0.15</v>
      </c>
      <c r="K259" s="14">
        <f>[1]!s_dq_close(A259,I259,3)</f>
        <v>16.870003280707195</v>
      </c>
      <c r="L259" s="6">
        <f t="shared" si="12"/>
        <v>8.8915216852116681E-3</v>
      </c>
      <c r="M259" s="10">
        <f>[1]!s_performanceexpress_perfexnetprofittoshareholder(A259,"2017/12/31",1)</f>
        <v>0</v>
      </c>
      <c r="N259" s="23" t="str">
        <f>[1]!s_div_ifdiv(A259,"2017/06/30")</f>
        <v>否</v>
      </c>
      <c r="O259" s="3">
        <f>[1]!s_div_recorddate(A259,"2017/06/30")</f>
        <v>0</v>
      </c>
      <c r="P259" s="13">
        <f>[1]!s_div_cashbeforetax(A259,"2017/06/30")</f>
        <v>0</v>
      </c>
      <c r="Q259" s="14">
        <f>[1]!s_dq_close(A259,O259,3)</f>
        <v>2.959698662871062</v>
      </c>
      <c r="R259" s="6">
        <f t="shared" si="13"/>
        <v>0</v>
      </c>
    </row>
    <row r="260" spans="1:18" x14ac:dyDescent="0.15">
      <c r="A260" s="5" t="s">
        <v>203</v>
      </c>
      <c r="B260" s="5" t="s">
        <v>204</v>
      </c>
      <c r="C260" s="6">
        <v>1.266E-3</v>
      </c>
      <c r="D260" s="18">
        <f>C260*L260*[1]!s_dq_close("000300.SH",I260,1)</f>
        <v>1.0927924140857817E-2</v>
      </c>
      <c r="E260" s="4" t="str">
        <f>[1]!s_div_ifdiv(A260,"2017/12/31")</f>
        <v>是</v>
      </c>
      <c r="F260" s="3" t="str">
        <f>[1]!s_div_progress(A260,"20171231")</f>
        <v>董事会预案</v>
      </c>
      <c r="G260" s="3">
        <f>[1]!s_div_exdate(A260,"2017/12/31")</f>
        <v>0</v>
      </c>
      <c r="H260" s="4">
        <f>[1]!s_div_ifdiv(A260,"2018/06/30")</f>
        <v>0</v>
      </c>
      <c r="I260" s="3" t="str">
        <f>[1]!s_div_recorddate(A260,"2016/12/31")</f>
        <v>2017-07-11</v>
      </c>
      <c r="J260" s="13">
        <f>[1]!s_div_cashbeforetax(A260,"2016/12/31")</f>
        <v>1.9E-2</v>
      </c>
      <c r="K260" s="14">
        <f>[1]!s_dq_close(A260,I260,3)</f>
        <v>8.0800002750997173</v>
      </c>
      <c r="L260" s="6">
        <f t="shared" si="12"/>
        <v>2.3514850684538519E-3</v>
      </c>
      <c r="M260" s="10">
        <f>[1]!s_performanceexpress_perfexnetprofittoshareholder(A260,"2017/12/31",1)</f>
        <v>272684060.76999998</v>
      </c>
      <c r="N260" s="23" t="str">
        <f>[1]!s_div_ifdiv(A260,"2017/06/30")</f>
        <v>否</v>
      </c>
      <c r="O260" s="3">
        <f>[1]!s_div_recorddate(A260,"2017/06/30")</f>
        <v>0</v>
      </c>
      <c r="P260" s="13">
        <f>[1]!s_div_cashbeforetax(A260,"2017/06/30")</f>
        <v>0</v>
      </c>
      <c r="Q260" s="14">
        <f>[1]!s_dq_close(A260,O260,3)</f>
        <v>1.9649979821926968</v>
      </c>
      <c r="R260" s="6">
        <f t="shared" si="13"/>
        <v>0</v>
      </c>
    </row>
    <row r="261" spans="1:18" x14ac:dyDescent="0.15">
      <c r="A261" s="5" t="s">
        <v>114</v>
      </c>
      <c r="B261" s="5" t="s">
        <v>115</v>
      </c>
      <c r="C261" s="6">
        <v>8.8699999999999998E-4</v>
      </c>
      <c r="D261" s="18">
        <f>C261*L261*[1]!s_dq_close("000300.SH",I261,1)</f>
        <v>7.6637707211733254E-3</v>
      </c>
      <c r="E261" s="4" t="str">
        <f>[1]!s_div_ifdiv(A261,"2017/12/31")</f>
        <v>是</v>
      </c>
      <c r="F261" s="3" t="str">
        <f>[1]!s_div_progress(A261,"20171231")</f>
        <v>董事会预案</v>
      </c>
      <c r="G261" s="3">
        <f>[1]!s_div_exdate(A261,"2017/12/31")</f>
        <v>0</v>
      </c>
      <c r="H261" s="4">
        <f>[1]!s_div_ifdiv(A261,"2018/06/30")</f>
        <v>0</v>
      </c>
      <c r="I261" s="3" t="str">
        <f>[1]!s_div_recorddate(A261,"2016/12/31")</f>
        <v>2017-07-11</v>
      </c>
      <c r="J261" s="13">
        <f>[1]!s_div_cashbeforetax(A261,"2016/12/31")</f>
        <v>6.9999999999999993E-2</v>
      </c>
      <c r="K261" s="14">
        <f>[1]!s_dq_close(A261,I261,3)</f>
        <v>29.739995397344725</v>
      </c>
      <c r="L261" s="6">
        <f t="shared" si="12"/>
        <v>2.3537327112784219E-3</v>
      </c>
      <c r="M261" s="10">
        <f>[1]!s_performanceexpress_perfexnetprofittoshareholder(A261,"2017/12/31",1)</f>
        <v>655890460.38</v>
      </c>
      <c r="N261" s="23" t="str">
        <f>[1]!s_div_ifdiv(A261,"2017/06/30")</f>
        <v>否</v>
      </c>
      <c r="O261" s="3">
        <f>[1]!s_div_recorddate(A261,"2017/06/30")</f>
        <v>0</v>
      </c>
      <c r="P261" s="13">
        <f>[1]!s_div_cashbeforetax(A261,"2017/06/30")</f>
        <v>0</v>
      </c>
      <c r="Q261" s="14">
        <f>[1]!s_dq_close(A261,O261,3)</f>
        <v>5.5141042678193948</v>
      </c>
      <c r="R261" s="6">
        <f t="shared" si="13"/>
        <v>0</v>
      </c>
    </row>
    <row r="262" spans="1:18" x14ac:dyDescent="0.15">
      <c r="A262" s="5" t="s">
        <v>447</v>
      </c>
      <c r="B262" s="5" t="s">
        <v>448</v>
      </c>
      <c r="C262" s="6">
        <v>1.3398E-2</v>
      </c>
      <c r="D262" s="18">
        <f>C262*L262*[1]!s_dq_close("000300.SH",I262,1)</f>
        <v>2.4367119174336529</v>
      </c>
      <c r="E262" s="4" t="str">
        <f>[1]!s_div_ifdiv(A262,"2017/12/31")</f>
        <v>是</v>
      </c>
      <c r="F262" s="3" t="str">
        <f>[1]!s_div_progress(A262,"20171231")</f>
        <v>董事会预案</v>
      </c>
      <c r="G262" s="3">
        <f>[1]!s_div_exdate(A262,"2017/12/31")</f>
        <v>0</v>
      </c>
      <c r="H262" s="4">
        <f>[1]!s_div_ifdiv(A262,"2018/06/30")</f>
        <v>0</v>
      </c>
      <c r="I262" s="3" t="str">
        <f>[1]!s_div_recorddate(A262,"2016/12/31")</f>
        <v>2017-07-12</v>
      </c>
      <c r="J262" s="13">
        <f>[1]!s_div_cashbeforetax(A262,"2016/12/31")</f>
        <v>0.16999999999999998</v>
      </c>
      <c r="K262" s="14">
        <f>[1]!s_dq_close(A262,I262,3)</f>
        <v>3.4200005758386527</v>
      </c>
      <c r="L262" s="6">
        <f t="shared" si="12"/>
        <v>4.9707593969721069E-2</v>
      </c>
      <c r="M262" s="10">
        <f>[1]!s_performanceexpress_perfexnetprofittoshareholder(A262,"2017/12/31",1)</f>
        <v>192962000000</v>
      </c>
      <c r="N262" s="23" t="str">
        <f>[1]!s_div_ifdiv(A262,"2017/06/30")</f>
        <v>否</v>
      </c>
      <c r="O262" s="3">
        <f>[1]!s_div_recorddate(A262,"2017/06/30")</f>
        <v>0</v>
      </c>
      <c r="P262" s="13">
        <f>[1]!s_div_cashbeforetax(A262,"2017/06/30")</f>
        <v>0</v>
      </c>
      <c r="Q262" s="14">
        <f>[1]!s_dq_close(A262,O262,3)</f>
        <v>1.8960541007436749</v>
      </c>
      <c r="R262" s="6">
        <f t="shared" si="13"/>
        <v>0</v>
      </c>
    </row>
    <row r="263" spans="1:18" x14ac:dyDescent="0.15">
      <c r="A263" s="5" t="s">
        <v>357</v>
      </c>
      <c r="B263" s="5" t="s">
        <v>358</v>
      </c>
      <c r="C263" s="6">
        <v>7.3300000000000004E-4</v>
      </c>
      <c r="D263" s="18">
        <f>C263*L263*[1]!s_dq_close("000300.SH",I263,1)</f>
        <v>0.10362895906041274</v>
      </c>
      <c r="E263" s="4" t="str">
        <f>[1]!s_div_ifdiv(A263,"2017/12/31")</f>
        <v>是</v>
      </c>
      <c r="F263" s="3" t="str">
        <f>[1]!s_div_progress(A263,"20171231")</f>
        <v>董事会预案</v>
      </c>
      <c r="G263" s="3">
        <f>[1]!s_div_exdate(A263,"2017/12/31")</f>
        <v>0</v>
      </c>
      <c r="H263" s="4">
        <f>[1]!s_div_ifdiv(A263,"2018/06/30")</f>
        <v>0</v>
      </c>
      <c r="I263" s="3" t="str">
        <f>[1]!s_div_recorddate(A263,"2016/12/31")</f>
        <v>2017-07-12</v>
      </c>
      <c r="J263" s="13">
        <f>[1]!s_div_cashbeforetax(A263,"2016/12/31")</f>
        <v>0.25</v>
      </c>
      <c r="K263" s="14">
        <f>[1]!s_dq_close(A263,I263,3)</f>
        <v>6.4700005749274156</v>
      </c>
      <c r="L263" s="6">
        <f t="shared" si="12"/>
        <v>3.8639872918837359E-2</v>
      </c>
      <c r="M263" s="10">
        <f>[1]!s_performanceexpress_perfexnetprofittoshareholder(A263,"2017/12/31",1)</f>
        <v>0</v>
      </c>
      <c r="N263" s="23" t="str">
        <f>[1]!s_div_ifdiv(A263,"2017/06/30")</f>
        <v>否</v>
      </c>
      <c r="O263" s="3">
        <f>[1]!s_div_recorddate(A263,"2017/06/30")</f>
        <v>0</v>
      </c>
      <c r="P263" s="13">
        <f>[1]!s_div_cashbeforetax(A263,"2017/06/30")</f>
        <v>0</v>
      </c>
      <c r="Q263" s="14">
        <f>[1]!s_dq_close(A263,O263,3)</f>
        <v>1.724782246241412</v>
      </c>
      <c r="R263" s="6">
        <f t="shared" si="13"/>
        <v>0</v>
      </c>
    </row>
    <row r="264" spans="1:18" x14ac:dyDescent="0.15">
      <c r="A264" s="5" t="s">
        <v>475</v>
      </c>
      <c r="B264" s="5" t="s">
        <v>476</v>
      </c>
      <c r="C264" s="6">
        <v>6.3600000000000006E-4</v>
      </c>
      <c r="D264" s="18">
        <f>C264*L264*[1]!s_dq_close("000300.SH",I264,1)</f>
        <v>1.3863042921022429E-2</v>
      </c>
      <c r="E264" s="4" t="str">
        <f>[1]!s_div_ifdiv(A264,"2017/12/31")</f>
        <v>是</v>
      </c>
      <c r="F264" s="3" t="str">
        <f>[1]!s_div_progress(A264,"20171231")</f>
        <v>董事会预案</v>
      </c>
      <c r="G264" s="3">
        <f>[1]!s_div_exdate(A264,"2017/12/31")</f>
        <v>0</v>
      </c>
      <c r="H264" s="4">
        <f>[1]!s_div_ifdiv(A264,"2018/06/30")</f>
        <v>0</v>
      </c>
      <c r="I264" s="3" t="str">
        <f>[1]!s_div_recorddate(A264,"2016/12/31")</f>
        <v>2017-07-12</v>
      </c>
      <c r="J264" s="13">
        <f>[1]!s_div_cashbeforetax(A264,"2016/12/31")</f>
        <v>6.9999999999999993E-2</v>
      </c>
      <c r="K264" s="14">
        <f>[1]!s_dq_close(A264,I264,3)</f>
        <v>11.750005218910948</v>
      </c>
      <c r="L264" s="6">
        <f t="shared" si="12"/>
        <v>5.9574441624365478E-3</v>
      </c>
      <c r="M264" s="10">
        <f>[1]!s_performanceexpress_perfexnetprofittoshareholder(A264,"2017/12/31",1)</f>
        <v>0</v>
      </c>
      <c r="N264" s="23" t="str">
        <f>[1]!s_div_ifdiv(A264,"2017/06/30")</f>
        <v>否</v>
      </c>
      <c r="O264" s="3">
        <f>[1]!s_div_recorddate(A264,"2017/06/30")</f>
        <v>0</v>
      </c>
      <c r="P264" s="13">
        <f>[1]!s_div_cashbeforetax(A264,"2017/06/30")</f>
        <v>0</v>
      </c>
      <c r="Q264" s="14">
        <f>[1]!s_dq_close(A264,O264,3)</f>
        <v>4.970391378557931</v>
      </c>
      <c r="R264" s="6">
        <f t="shared" si="13"/>
        <v>0</v>
      </c>
    </row>
    <row r="265" spans="1:18" x14ac:dyDescent="0.15">
      <c r="A265" s="5" t="s">
        <v>55</v>
      </c>
      <c r="B265" s="5" t="s">
        <v>56</v>
      </c>
      <c r="C265" s="6">
        <v>1.1466E-2</v>
      </c>
      <c r="D265" s="18">
        <f>C265*L265*[1]!s_dq_close("000300.SH",I265,1)</f>
        <v>0.32352724727496152</v>
      </c>
      <c r="E265" s="4" t="str">
        <f>[1]!s_div_ifdiv(A265,"2017/12/31")</f>
        <v>是</v>
      </c>
      <c r="F265" s="3" t="str">
        <f>[1]!s_div_progress(A265,"20171231")</f>
        <v>董事会预案</v>
      </c>
      <c r="G265" s="3">
        <f>[1]!s_div_exdate(A265,"2017/12/31")</f>
        <v>0</v>
      </c>
      <c r="H265" s="4">
        <f>[1]!s_div_ifdiv(A265,"2018/06/30")</f>
        <v>0</v>
      </c>
      <c r="I265" s="3" t="str">
        <f>[1]!s_div_recorddate(A265,"2016/12/31")</f>
        <v>2017-07-13</v>
      </c>
      <c r="J265" s="13">
        <f>[1]!s_div_cashbeforetax(A265,"2016/12/31")</f>
        <v>0.03</v>
      </c>
      <c r="K265" s="14">
        <f>[1]!s_dq_close(A265,I265,3)</f>
        <v>3.9200003222978959</v>
      </c>
      <c r="L265" s="6">
        <f t="shared" si="12"/>
        <v>7.6530605952639472E-3</v>
      </c>
      <c r="M265" s="10">
        <f>[1]!s_performanceexpress_perfexnetprofittoshareholder(A265,"2017/12/31",1)</f>
        <v>0</v>
      </c>
      <c r="N265" s="23" t="str">
        <f>[1]!s_div_ifdiv(A265,"2017/06/30")</f>
        <v>否</v>
      </c>
      <c r="O265" s="3">
        <f>[1]!s_div_recorddate(A265,"2017/06/30")</f>
        <v>0</v>
      </c>
      <c r="P265" s="13">
        <f>[1]!s_div_cashbeforetax(A265,"2017/06/30")</f>
        <v>0</v>
      </c>
      <c r="Q265" s="14">
        <f>[1]!s_dq_close(A265,O265,3)</f>
        <v>4.7965510333439285</v>
      </c>
      <c r="R265" s="6">
        <f t="shared" si="13"/>
        <v>0</v>
      </c>
    </row>
    <row r="266" spans="1:18" x14ac:dyDescent="0.15">
      <c r="A266" s="5" t="s">
        <v>393</v>
      </c>
      <c r="B266" s="5" t="s">
        <v>394</v>
      </c>
      <c r="C266" s="6">
        <v>9.2359999999999994E-3</v>
      </c>
      <c r="D266" s="18">
        <f>C266*L266*[1]!s_dq_close("000300.SH",I266,1)</f>
        <v>1.7026197916666888</v>
      </c>
      <c r="E266" s="4" t="str">
        <f>[1]!s_div_ifdiv(A266,"2017/12/31")</f>
        <v>是</v>
      </c>
      <c r="F266" s="3" t="str">
        <f>[1]!s_div_progress(A266,"20171231")</f>
        <v>董事会预案</v>
      </c>
      <c r="G266" s="3">
        <f>[1]!s_div_exdate(A266,"2017/12/31")</f>
        <v>0</v>
      </c>
      <c r="H266" s="4">
        <f>[1]!s_div_ifdiv(A266,"2018/06/30")</f>
        <v>0</v>
      </c>
      <c r="I266" s="3" t="str">
        <f>[1]!s_div_recorddate(A266,"2016/12/31")</f>
        <v>2017-07-13</v>
      </c>
      <c r="J266" s="13">
        <f>[1]!s_div_cashbeforetax(A266,"2016/12/31")</f>
        <v>0.72499999999999998</v>
      </c>
      <c r="K266" s="14">
        <f>[1]!s_dq_close(A266,I266,3)</f>
        <v>14.500000811034278</v>
      </c>
      <c r="L266" s="6">
        <f t="shared" si="12"/>
        <v>4.9999997203330232E-2</v>
      </c>
      <c r="M266" s="10">
        <f>[1]!s_performanceexpress_perfexnetprofittoshareholder(A266,"2017/12/31",1)</f>
        <v>22214000000</v>
      </c>
      <c r="N266" s="23" t="str">
        <f>[1]!s_div_ifdiv(A266,"2017/06/30")</f>
        <v>否</v>
      </c>
      <c r="O266" s="3">
        <f>[1]!s_div_recorddate(A266,"2017/06/30")</f>
        <v>0</v>
      </c>
      <c r="P266" s="13">
        <f>[1]!s_div_cashbeforetax(A266,"2017/06/30")</f>
        <v>0</v>
      </c>
      <c r="Q266" s="14">
        <f>[1]!s_dq_close(A266,O266,3)</f>
        <v>2.1697800201178632</v>
      </c>
      <c r="R266" s="6">
        <f t="shared" si="13"/>
        <v>0</v>
      </c>
    </row>
    <row r="267" spans="1:18" x14ac:dyDescent="0.15">
      <c r="A267" s="5" t="s">
        <v>529</v>
      </c>
      <c r="B267" s="5" t="s">
        <v>530</v>
      </c>
      <c r="C267" s="6">
        <v>7.548E-3</v>
      </c>
      <c r="D267" s="18">
        <f>C267*L267*[1]!s_dq_close("000300.SH",I267,1)</f>
        <v>1.2844097853803087</v>
      </c>
      <c r="E267" s="4" t="str">
        <f>[1]!s_div_ifdiv(A267,"2017/12/31")</f>
        <v>是</v>
      </c>
      <c r="F267" s="3" t="str">
        <f>[1]!s_div_progress(A267,"20171231")</f>
        <v>董事会预案</v>
      </c>
      <c r="G267" s="3">
        <f>[1]!s_div_exdate(A267,"2017/12/31")</f>
        <v>0</v>
      </c>
      <c r="H267" s="4">
        <f>[1]!s_div_ifdiv(A267,"2018/06/30")</f>
        <v>0</v>
      </c>
      <c r="I267" s="3" t="str">
        <f>[1]!s_div_recorddate(A267,"2016/12/31")</f>
        <v>2017-07-13</v>
      </c>
      <c r="J267" s="13">
        <f>[1]!s_div_cashbeforetax(A267,"2016/12/31")</f>
        <v>0.16799999999999998</v>
      </c>
      <c r="K267" s="14">
        <f>[1]!s_dq_close(A267,I267,3)</f>
        <v>3.6399996404011175</v>
      </c>
      <c r="L267" s="6">
        <f t="shared" si="12"/>
        <v>4.6153850713426682E-2</v>
      </c>
      <c r="M267" s="10">
        <f>[1]!s_performanceexpress_perfexnetprofittoshareholder(A267,"2017/12/31",1)</f>
        <v>0</v>
      </c>
      <c r="N267" s="23" t="str">
        <f>[1]!s_div_ifdiv(A267,"2017/06/30")</f>
        <v>否</v>
      </c>
      <c r="O267" s="3">
        <f>[1]!s_div_recorddate(A267,"2017/06/30")</f>
        <v>0</v>
      </c>
      <c r="P267" s="13">
        <f>[1]!s_div_cashbeforetax(A267,"2017/06/30")</f>
        <v>0</v>
      </c>
      <c r="Q267" s="14">
        <f>[1]!s_dq_close(A267,O267,3)</f>
        <v>2.3099657040184263</v>
      </c>
      <c r="R267" s="6">
        <f t="shared" si="13"/>
        <v>0</v>
      </c>
    </row>
    <row r="268" spans="1:18" x14ac:dyDescent="0.15">
      <c r="A268" s="5" t="s">
        <v>485</v>
      </c>
      <c r="B268" s="5" t="s">
        <v>486</v>
      </c>
      <c r="C268" s="6">
        <v>2.8039999999999996E-3</v>
      </c>
      <c r="D268" s="18">
        <f>C268*L268*[1]!s_dq_close("000300.SH",I268,1)</f>
        <v>0.10820827450521636</v>
      </c>
      <c r="E268" s="4" t="str">
        <f>[1]!s_div_ifdiv(A268,"2017/12/31")</f>
        <v>是</v>
      </c>
      <c r="F268" s="3" t="str">
        <f>[1]!s_div_progress(A268,"20171231")</f>
        <v>董事会预案</v>
      </c>
      <c r="G268" s="3">
        <f>[1]!s_div_exdate(A268,"2017/12/31")</f>
        <v>0</v>
      </c>
      <c r="H268" s="4">
        <f>[1]!s_div_ifdiv(A268,"2018/06/30")</f>
        <v>0</v>
      </c>
      <c r="I268" s="3" t="str">
        <f>[1]!s_div_recorddate(A268,"2016/12/31")</f>
        <v>2017-07-13</v>
      </c>
      <c r="J268" s="13">
        <f>[1]!s_div_cashbeforetax(A268,"2016/12/31")</f>
        <v>8.541E-2</v>
      </c>
      <c r="K268" s="14">
        <f>[1]!s_dq_close(A268,I268,3)</f>
        <v>8.1599976276403368</v>
      </c>
      <c r="L268" s="6">
        <f t="shared" si="12"/>
        <v>1.0466914807755696E-2</v>
      </c>
      <c r="M268" s="10">
        <f>[1]!s_performanceexpress_perfexnetprofittoshareholder(A268,"2017/12/31",1)</f>
        <v>0</v>
      </c>
      <c r="N268" s="23" t="str">
        <f>[1]!s_div_ifdiv(A268,"2017/06/30")</f>
        <v>否</v>
      </c>
      <c r="O268" s="3">
        <f>[1]!s_div_recorddate(A268,"2017/06/30")</f>
        <v>0</v>
      </c>
      <c r="P268" s="13">
        <f>[1]!s_div_cashbeforetax(A268,"2017/06/30")</f>
        <v>0</v>
      </c>
      <c r="Q268" s="14">
        <f>[1]!s_dq_close(A268,O268,3)</f>
        <v>4.5796100466390266</v>
      </c>
      <c r="R268" s="6">
        <f t="shared" si="13"/>
        <v>0</v>
      </c>
    </row>
    <row r="269" spans="1:18" x14ac:dyDescent="0.15">
      <c r="A269" s="5" t="s">
        <v>471</v>
      </c>
      <c r="B269" s="5" t="s">
        <v>472</v>
      </c>
      <c r="C269" s="6">
        <v>2.1979999999999999E-3</v>
      </c>
      <c r="D269" s="18">
        <f>C269*L269*[1]!s_dq_close("000300.SH",I269,1)</f>
        <v>0.10869546974488439</v>
      </c>
      <c r="E269" s="4" t="str">
        <f>[1]!s_div_ifdiv(A269,"2017/12/31")</f>
        <v>是</v>
      </c>
      <c r="F269" s="3" t="str">
        <f>[1]!s_div_progress(A269,"20171231")</f>
        <v>董事会预案</v>
      </c>
      <c r="G269" s="3">
        <f>[1]!s_div_exdate(A269,"2017/12/31")</f>
        <v>0</v>
      </c>
      <c r="H269" s="4">
        <f>[1]!s_div_ifdiv(A269,"2018/06/30")</f>
        <v>0</v>
      </c>
      <c r="I269" s="3" t="str">
        <f>[1]!s_div_recorddate(A269,"2016/12/31")</f>
        <v>2017-07-13</v>
      </c>
      <c r="J269" s="13">
        <f>[1]!s_div_cashbeforetax(A269,"2016/12/31")</f>
        <v>0.36</v>
      </c>
      <c r="K269" s="14">
        <f>[1]!s_dq_close(A269,I269,3)</f>
        <v>26.840000416643882</v>
      </c>
      <c r="L269" s="6">
        <f t="shared" si="12"/>
        <v>1.3412816483294785E-2</v>
      </c>
      <c r="M269" s="10">
        <f>[1]!s_performanceexpress_perfexnetprofittoshareholder(A269,"2017/12/31",1)</f>
        <v>0</v>
      </c>
      <c r="N269" s="23" t="str">
        <f>[1]!s_div_ifdiv(A269,"2017/06/30")</f>
        <v>否</v>
      </c>
      <c r="O269" s="3">
        <f>[1]!s_div_recorddate(A269,"2017/06/30")</f>
        <v>0</v>
      </c>
      <c r="P269" s="13">
        <f>[1]!s_div_cashbeforetax(A269,"2017/06/30")</f>
        <v>0</v>
      </c>
      <c r="Q269" s="14">
        <f>[1]!s_dq_close(A269,O269,3)</f>
        <v>2.0061836896072522</v>
      </c>
      <c r="R269" s="6">
        <f t="shared" si="13"/>
        <v>0</v>
      </c>
    </row>
    <row r="270" spans="1:18" s="41" customFormat="1" x14ac:dyDescent="0.15">
      <c r="A270" s="35" t="s">
        <v>265</v>
      </c>
      <c r="B270" s="35" t="s">
        <v>266</v>
      </c>
      <c r="C270" s="36">
        <v>1.7719999999999999E-3</v>
      </c>
      <c r="D270" s="37">
        <f>C270*L270*[1]!s_dq_close("000300.SH",I270,1)</f>
        <v>1.952865594410378E-2</v>
      </c>
      <c r="E270" s="25" t="str">
        <f>[1]!s_div_ifdiv(A270,"2017/12/31")</f>
        <v>否</v>
      </c>
      <c r="F270" s="25" t="str">
        <f>[1]!s_div_progress(A270,"20171231")</f>
        <v>董事会预案</v>
      </c>
      <c r="G270" s="25">
        <f>[1]!s_div_exdate(A270,"2017/12/31")</f>
        <v>0</v>
      </c>
      <c r="H270" s="25">
        <f>[1]!s_div_ifdiv(A270,"2018/06/30")</f>
        <v>0</v>
      </c>
      <c r="I270" s="25" t="str">
        <f>[1]!s_div_recorddate(A270,"2016/12/31")</f>
        <v>2017-07-13</v>
      </c>
      <c r="J270" s="38">
        <f>[1]!s_div_cashbeforetax(A270,"2016/12/31")</f>
        <v>1.0999999999999999E-2</v>
      </c>
      <c r="K270" s="38">
        <f>[1]!s_dq_close(A270,I270,3)</f>
        <v>3.6800000262024222</v>
      </c>
      <c r="L270" s="36">
        <f t="shared" si="12"/>
        <v>2.989130413499332E-3</v>
      </c>
      <c r="M270" s="39">
        <f>[1]!s_performanceexpress_perfexnetprofittoshareholder(A270,"2017/12/31",1)</f>
        <v>0</v>
      </c>
      <c r="N270" s="40" t="str">
        <f>[1]!s_div_ifdiv(A270,"2017/06/30")</f>
        <v>否</v>
      </c>
      <c r="O270" s="25">
        <f>[1]!s_div_recorddate(A270,"2017/06/30")</f>
        <v>0</v>
      </c>
      <c r="P270" s="38">
        <f>[1]!s_div_cashbeforetax(A270,"2017/06/30")</f>
        <v>0</v>
      </c>
      <c r="Q270" s="38">
        <f>[1]!s_dq_close(A270,O270,3)</f>
        <v>0.5467046750204192</v>
      </c>
      <c r="R270" s="36">
        <f t="shared" si="13"/>
        <v>0</v>
      </c>
    </row>
    <row r="271" spans="1:18" x14ac:dyDescent="0.15">
      <c r="A271" s="5" t="s">
        <v>351</v>
      </c>
      <c r="B271" s="5" t="s">
        <v>352</v>
      </c>
      <c r="C271" s="6">
        <v>1.7330000000000002E-3</v>
      </c>
      <c r="D271" s="18">
        <f>C271*L271*[1]!s_dq_close("000300.SH",I271,1)</f>
        <v>0.1996697886758268</v>
      </c>
      <c r="E271" s="4" t="str">
        <f>[1]!s_div_ifdiv(A271,"2017/12/31")</f>
        <v>是</v>
      </c>
      <c r="F271" s="3" t="str">
        <f>[1]!s_div_progress(A271,"20171231")</f>
        <v>董事会预案</v>
      </c>
      <c r="G271" s="3">
        <f>[1]!s_div_exdate(A271,"2017/12/31")</f>
        <v>0</v>
      </c>
      <c r="H271" s="4">
        <f>[1]!s_div_ifdiv(A271,"2018/06/30")</f>
        <v>0</v>
      </c>
      <c r="I271" s="3" t="str">
        <f>[1]!s_div_recorddate(A271,"2016/12/31")</f>
        <v>2017-07-13</v>
      </c>
      <c r="J271" s="13">
        <f>[1]!s_div_cashbeforetax(A271,"2016/12/31")</f>
        <v>0.3</v>
      </c>
      <c r="K271" s="14">
        <f>[1]!s_dq_close(A271,I271,3)</f>
        <v>9.5999999832827143</v>
      </c>
      <c r="L271" s="6">
        <f t="shared" si="12"/>
        <v>3.1250000054418248E-2</v>
      </c>
      <c r="M271" s="10">
        <f>[1]!s_performanceexpress_perfexnetprofittoshareholder(A271,"2017/12/31",1)</f>
        <v>3241137296.4099998</v>
      </c>
      <c r="N271" s="23" t="str">
        <f>[1]!s_div_ifdiv(A271,"2017/06/30")</f>
        <v>否</v>
      </c>
      <c r="O271" s="3">
        <f>[1]!s_div_recorddate(A271,"2017/06/30")</f>
        <v>0</v>
      </c>
      <c r="P271" s="13">
        <f>[1]!s_div_cashbeforetax(A271,"2017/06/30")</f>
        <v>0</v>
      </c>
      <c r="Q271" s="14">
        <f>[1]!s_dq_close(A271,O271,3)</f>
        <v>0.57674632378549762</v>
      </c>
      <c r="R271" s="6">
        <f t="shared" si="13"/>
        <v>0</v>
      </c>
    </row>
    <row r="272" spans="1:18" x14ac:dyDescent="0.15">
      <c r="A272" s="5" t="s">
        <v>373</v>
      </c>
      <c r="B272" s="5" t="s">
        <v>374</v>
      </c>
      <c r="C272" s="6">
        <v>1.5219999999999999E-3</v>
      </c>
      <c r="D272" s="18">
        <f>C272*L272*[1]!s_dq_close("000300.SH",I272,1)</f>
        <v>5.4592940018356628E-2</v>
      </c>
      <c r="E272" s="4" t="str">
        <f>[1]!s_div_ifdiv(A272,"2017/12/31")</f>
        <v>是</v>
      </c>
      <c r="F272" s="3" t="str">
        <f>[1]!s_div_progress(A272,"20171231")</f>
        <v>董事会预案</v>
      </c>
      <c r="G272" s="3">
        <f>[1]!s_div_exdate(A272,"2017/12/31")</f>
        <v>0</v>
      </c>
      <c r="H272" s="4">
        <f>[1]!s_div_ifdiv(A272,"2018/06/30")</f>
        <v>0</v>
      </c>
      <c r="I272" s="3" t="str">
        <f>[1]!s_div_recorddate(A272,"2016/12/31")</f>
        <v>2017-07-13</v>
      </c>
      <c r="J272" s="13">
        <f>[1]!s_div_cashbeforetax(A272,"2016/12/31")</f>
        <v>0.16499999999999998</v>
      </c>
      <c r="K272" s="14">
        <f>[1]!s_dq_close(A272,I272,3)</f>
        <v>16.960001510335797</v>
      </c>
      <c r="L272" s="6">
        <f t="shared" si="12"/>
        <v>9.7287727185310317E-3</v>
      </c>
      <c r="M272" s="10">
        <f>[1]!s_performanceexpress_perfexnetprofittoshareholder(A272,"2017/12/31",1)</f>
        <v>0</v>
      </c>
      <c r="N272" s="23" t="str">
        <f>[1]!s_div_ifdiv(A272,"2017/06/30")</f>
        <v>否</v>
      </c>
      <c r="O272" s="3">
        <f>[1]!s_div_recorddate(A272,"2017/06/30")</f>
        <v>0</v>
      </c>
      <c r="P272" s="13">
        <f>[1]!s_div_cashbeforetax(A272,"2017/06/30")</f>
        <v>0</v>
      </c>
      <c r="Q272" s="14">
        <f>[1]!s_dq_close(A272,O272,3)</f>
        <v>0.84704665792266165</v>
      </c>
      <c r="R272" s="6">
        <f t="shared" si="13"/>
        <v>0</v>
      </c>
    </row>
    <row r="273" spans="1:18" x14ac:dyDescent="0.15">
      <c r="A273" s="5" t="s">
        <v>423</v>
      </c>
      <c r="B273" s="5" t="s">
        <v>424</v>
      </c>
      <c r="C273" s="6">
        <v>1.134E-3</v>
      </c>
      <c r="D273" s="18">
        <f>C273*L273*[1]!s_dq_close("000300.SH",I273,1)</f>
        <v>6.236803517139998E-2</v>
      </c>
      <c r="E273" s="4" t="str">
        <f>[1]!s_div_ifdiv(A273,"2017/12/31")</f>
        <v>是</v>
      </c>
      <c r="F273" s="3" t="str">
        <f>[1]!s_div_progress(A273,"20171231")</f>
        <v>董事会预案</v>
      </c>
      <c r="G273" s="3">
        <f>[1]!s_div_exdate(A273,"2017/12/31")</f>
        <v>0</v>
      </c>
      <c r="H273" s="4">
        <f>[1]!s_div_ifdiv(A273,"2018/06/30")</f>
        <v>0</v>
      </c>
      <c r="I273" s="3" t="str">
        <f>[1]!s_div_recorddate(A273,"2016/12/31")</f>
        <v>2017-07-13</v>
      </c>
      <c r="J273" s="13">
        <f>[1]!s_div_cashbeforetax(A273,"2016/12/31")</f>
        <v>0.10800000000000001</v>
      </c>
      <c r="K273" s="14">
        <f>[1]!s_dq_close(A273,I273,3)</f>
        <v>7.2399992437642826</v>
      </c>
      <c r="L273" s="6">
        <f t="shared" si="12"/>
        <v>1.4917128629953796E-2</v>
      </c>
      <c r="M273" s="10">
        <f>[1]!s_performanceexpress_perfexnetprofittoshareholder(A273,"2017/12/31",1)</f>
        <v>0</v>
      </c>
      <c r="N273" s="23" t="str">
        <f>[1]!s_div_ifdiv(A273,"2017/06/30")</f>
        <v>否</v>
      </c>
      <c r="O273" s="3">
        <f>[1]!s_div_recorddate(A273,"2017/06/30")</f>
        <v>0</v>
      </c>
      <c r="P273" s="13">
        <f>[1]!s_div_cashbeforetax(A273,"2017/06/30")</f>
        <v>0</v>
      </c>
      <c r="Q273" s="14">
        <f>[1]!s_dq_close(A273,O273,3)</f>
        <v>5.3028724045897979</v>
      </c>
      <c r="R273" s="6">
        <f t="shared" si="13"/>
        <v>0</v>
      </c>
    </row>
    <row r="274" spans="1:18" x14ac:dyDescent="0.15">
      <c r="A274" s="5" t="s">
        <v>23</v>
      </c>
      <c r="B274" s="5" t="s">
        <v>24</v>
      </c>
      <c r="C274" s="6">
        <v>9.19E-4</v>
      </c>
      <c r="D274" s="18">
        <f>C274*L274*[1]!s_dq_close("000300.SH",I274,1)</f>
        <v>2.4588387789332762E-2</v>
      </c>
      <c r="E274" s="4" t="str">
        <f>[1]!s_div_ifdiv(A274,"2017/12/31")</f>
        <v>是</v>
      </c>
      <c r="F274" s="3" t="str">
        <f>[1]!s_div_progress(A274,"20171231")</f>
        <v>董事会预案</v>
      </c>
      <c r="G274" s="3">
        <f>[1]!s_div_exdate(A274,"2017/12/31")</f>
        <v>0</v>
      </c>
      <c r="H274" s="4">
        <f>[1]!s_div_ifdiv(A274,"2018/06/30")</f>
        <v>0</v>
      </c>
      <c r="I274" s="3" t="str">
        <f>[1]!s_div_recorddate(A274,"2016/12/31")</f>
        <v>2017-07-13</v>
      </c>
      <c r="J274" s="13">
        <f>[1]!s_div_cashbeforetax(A274,"2016/12/31")</f>
        <v>0.05</v>
      </c>
      <c r="K274" s="14">
        <f>[1]!s_dq_close(A274,I274,3)</f>
        <v>6.8900002076792237</v>
      </c>
      <c r="L274" s="6">
        <f t="shared" si="12"/>
        <v>7.2568938306086976E-3</v>
      </c>
      <c r="M274" s="10">
        <f>[1]!s_performanceexpress_perfexnetprofittoshareholder(A274,"2017/12/31",1)</f>
        <v>2630341000</v>
      </c>
      <c r="N274" s="23" t="str">
        <f>[1]!s_div_ifdiv(A274,"2017/06/30")</f>
        <v>否</v>
      </c>
      <c r="O274" s="3">
        <f>[1]!s_div_recorddate(A274,"2017/06/30")</f>
        <v>0</v>
      </c>
      <c r="P274" s="13">
        <f>[1]!s_div_cashbeforetax(A274,"2017/06/30")</f>
        <v>0</v>
      </c>
      <c r="Q274" s="14">
        <f>[1]!s_dq_close(A274,O274,3)</f>
        <v>0.52282881175969809</v>
      </c>
      <c r="R274" s="6">
        <f t="shared" si="13"/>
        <v>0</v>
      </c>
    </row>
    <row r="275" spans="1:18" x14ac:dyDescent="0.15">
      <c r="A275" s="5" t="s">
        <v>271</v>
      </c>
      <c r="B275" s="5" t="s">
        <v>272</v>
      </c>
      <c r="C275" s="6">
        <v>5.0900000000000001E-4</v>
      </c>
      <c r="D275" s="18">
        <f>C275*L275*[1]!s_dq_close("000300.SH",I275,1)</f>
        <v>1.7484245157717276E-2</v>
      </c>
      <c r="E275" s="4" t="str">
        <f>[1]!s_div_ifdiv(A275,"2017/12/31")</f>
        <v>是</v>
      </c>
      <c r="F275" s="3" t="str">
        <f>[1]!s_div_progress(A275,"20171231")</f>
        <v>董事会预案</v>
      </c>
      <c r="G275" s="3">
        <f>[1]!s_div_exdate(A275,"2017/12/31")</f>
        <v>0</v>
      </c>
      <c r="H275" s="4">
        <f>[1]!s_div_ifdiv(A275,"2018/06/30")</f>
        <v>0</v>
      </c>
      <c r="I275" s="3" t="str">
        <f>[1]!s_div_recorddate(A275,"2016/12/31")</f>
        <v>2017-07-13</v>
      </c>
      <c r="J275" s="13">
        <f>[1]!s_div_cashbeforetax(A275,"2016/12/31")</f>
        <v>0.12</v>
      </c>
      <c r="K275" s="14">
        <f>[1]!s_dq_close(A275,I275,3)</f>
        <v>12.880001516142176</v>
      </c>
      <c r="L275" s="6">
        <f t="shared" si="12"/>
        <v>9.3167690896314784E-3</v>
      </c>
      <c r="M275" s="10">
        <f>[1]!s_performanceexpress_perfexnetprofittoshareholder(A275,"2017/12/31",1)</f>
        <v>0</v>
      </c>
      <c r="N275" s="23" t="str">
        <f>[1]!s_div_ifdiv(A275,"2017/06/30")</f>
        <v>否</v>
      </c>
      <c r="O275" s="3">
        <f>[1]!s_div_recorddate(A275,"2017/06/30")</f>
        <v>0</v>
      </c>
      <c r="P275" s="13">
        <f>[1]!s_div_cashbeforetax(A275,"2017/06/30")</f>
        <v>0</v>
      </c>
      <c r="Q275" s="14">
        <f>[1]!s_dq_close(A275,O275,3)</f>
        <v>2.9147833338071281</v>
      </c>
      <c r="R275" s="6">
        <f t="shared" si="13"/>
        <v>0</v>
      </c>
    </row>
    <row r="276" spans="1:18" s="33" customFormat="1" x14ac:dyDescent="0.15">
      <c r="A276" s="27" t="s">
        <v>289</v>
      </c>
      <c r="B276" s="27" t="s">
        <v>290</v>
      </c>
      <c r="C276" s="28">
        <v>1.2339999999999999E-3</v>
      </c>
      <c r="D276" s="29">
        <f>C276*L276*[1]!s_dq_close("000300.SH",I276,1)</f>
        <v>7.0792253566458796E-2</v>
      </c>
      <c r="E276" s="24" t="str">
        <f>[1]!s_div_ifdiv(A276,"2017/12/31")</f>
        <v>是</v>
      </c>
      <c r="F276" s="24" t="str">
        <f>[1]!s_div_progress(A276,"20171231")</f>
        <v>董事会预案</v>
      </c>
      <c r="G276" s="24">
        <f>[1]!s_div_exdate(A276,"2017/12/31")</f>
        <v>0</v>
      </c>
      <c r="H276" s="24">
        <f>[1]!s_div_ifdiv(A276,"2018/06/30")</f>
        <v>0</v>
      </c>
      <c r="I276" s="34">
        <v>43175</v>
      </c>
      <c r="J276" s="30">
        <v>0.38100000000000001</v>
      </c>
      <c r="K276" s="30">
        <f>[1]!s_dq_close(A276,I276,3)</f>
        <v>26.94</v>
      </c>
      <c r="L276" s="28">
        <f t="shared" si="12"/>
        <v>1.4142538975501114E-2</v>
      </c>
      <c r="M276" s="31">
        <f>[1]!s_performanceexpress_perfexnetprofittoshareholder(A276,"2017/12/31",1)</f>
        <v>0</v>
      </c>
      <c r="N276" s="32" t="str">
        <f>[1]!s_div_ifdiv(A276,"2017/06/30")</f>
        <v>否</v>
      </c>
      <c r="O276" s="24">
        <f>[1]!s_div_recorddate(A276,"2017/06/30")</f>
        <v>0</v>
      </c>
      <c r="P276" s="30">
        <f>[1]!s_div_cashbeforetax(A276,"2017/06/30")</f>
        <v>0</v>
      </c>
      <c r="Q276" s="30">
        <f>[1]!s_dq_close(A276,O276,3)</f>
        <v>10.082906181644583</v>
      </c>
      <c r="R276" s="28">
        <f t="shared" si="13"/>
        <v>0</v>
      </c>
    </row>
    <row r="277" spans="1:18" x14ac:dyDescent="0.15">
      <c r="A277" s="5" t="s">
        <v>151</v>
      </c>
      <c r="B277" s="5" t="s">
        <v>152</v>
      </c>
      <c r="C277" s="6">
        <v>1.1640000000000001E-3</v>
      </c>
      <c r="D277" s="18">
        <f>C277*L277*[1]!s_dq_close("000300.SH",I277,1)</f>
        <v>5.7395487196958202E-2</v>
      </c>
      <c r="E277" s="4" t="str">
        <f>[1]!s_div_ifdiv(A277,"2017/12/31")</f>
        <v>是</v>
      </c>
      <c r="F277" s="3" t="str">
        <f>[1]!s_div_progress(A277,"20171231")</f>
        <v>董事会预案</v>
      </c>
      <c r="G277" s="3">
        <f>[1]!s_div_exdate(A277,"2017/12/31")</f>
        <v>0</v>
      </c>
      <c r="H277" s="4">
        <f>[1]!s_div_ifdiv(A277,"2018/06/30")</f>
        <v>0</v>
      </c>
      <c r="I277" s="3" t="str">
        <f>[1]!s_div_recorddate(A277,"2016/12/31")</f>
        <v>2017-07-14</v>
      </c>
      <c r="J277" s="13">
        <f>[1]!s_div_cashbeforetax(A277,"2016/12/31")</f>
        <v>0.1</v>
      </c>
      <c r="K277" s="14">
        <f>[1]!s_dq_close(A277,I277,3)</f>
        <v>7.5100005706170574</v>
      </c>
      <c r="L277" s="6">
        <f t="shared" si="12"/>
        <v>1.3315578215965905E-2</v>
      </c>
      <c r="M277" s="10">
        <f>[1]!s_performanceexpress_perfexnetprofittoshareholder(A277,"2017/12/31",1)</f>
        <v>724852705.32000005</v>
      </c>
      <c r="N277" s="23" t="str">
        <f>[1]!s_div_ifdiv(A277,"2017/06/30")</f>
        <v>否</v>
      </c>
      <c r="O277" s="3">
        <f>[1]!s_div_recorddate(A277,"2017/06/30")</f>
        <v>0</v>
      </c>
      <c r="P277" s="13">
        <f>[1]!s_div_cashbeforetax(A277,"2017/06/30")</f>
        <v>0</v>
      </c>
      <c r="Q277" s="14">
        <f>[1]!s_dq_close(A277,O277,3)</f>
        <v>6.5822216560774978</v>
      </c>
      <c r="R277" s="6">
        <f t="shared" si="13"/>
        <v>0</v>
      </c>
    </row>
    <row r="278" spans="1:18" x14ac:dyDescent="0.15">
      <c r="A278" s="5" t="s">
        <v>395</v>
      </c>
      <c r="B278" s="5" t="s">
        <v>396</v>
      </c>
      <c r="C278" s="6">
        <v>6.9000000000000008E-4</v>
      </c>
      <c r="D278" s="18">
        <f>C278*L278*[1]!s_dq_close("000300.SH",I278,1)</f>
        <v>1.5239369669792729E-2</v>
      </c>
      <c r="E278" s="4" t="str">
        <f>[1]!s_div_ifdiv(A278,"2017/12/31")</f>
        <v>是</v>
      </c>
      <c r="F278" s="3" t="str">
        <f>[1]!s_div_progress(A278,"20171231")</f>
        <v>董事会预案</v>
      </c>
      <c r="G278" s="3">
        <f>[1]!s_div_exdate(A278,"2017/12/31")</f>
        <v>0</v>
      </c>
      <c r="H278" s="4">
        <f>[1]!s_div_ifdiv(A278,"2018/06/30")</f>
        <v>0</v>
      </c>
      <c r="I278" s="3" t="str">
        <f>[1]!s_div_recorddate(A278,"2016/12/31")</f>
        <v>2017-07-14</v>
      </c>
      <c r="J278" s="13">
        <f>[1]!s_div_cashbeforetax(A278,"2016/12/31")</f>
        <v>0.06</v>
      </c>
      <c r="K278" s="14">
        <f>[1]!s_dq_close(A278,I278,3)</f>
        <v>10.060002147194133</v>
      </c>
      <c r="L278" s="6">
        <f t="shared" si="12"/>
        <v>5.9642134387351779E-3</v>
      </c>
      <c r="M278" s="10">
        <f>[1]!s_performanceexpress_perfexnetprofittoshareholder(A278,"2017/12/31",1)</f>
        <v>672660700</v>
      </c>
      <c r="N278" s="23" t="str">
        <f>[1]!s_div_ifdiv(A278,"2017/06/30")</f>
        <v>否</v>
      </c>
      <c r="O278" s="3">
        <f>[1]!s_div_recorddate(A278,"2017/06/30")</f>
        <v>0</v>
      </c>
      <c r="P278" s="13">
        <f>[1]!s_div_cashbeforetax(A278,"2017/06/30")</f>
        <v>0</v>
      </c>
      <c r="Q278" s="14">
        <f>[1]!s_dq_close(A278,O278,3)</f>
        <v>9.1752786382017639</v>
      </c>
      <c r="R278" s="6">
        <f t="shared" si="13"/>
        <v>0</v>
      </c>
    </row>
    <row r="279" spans="1:18" x14ac:dyDescent="0.15">
      <c r="A279" s="5" t="s">
        <v>584</v>
      </c>
      <c r="B279" s="5" t="s">
        <v>585</v>
      </c>
      <c r="C279" s="6">
        <v>3.6900000000000002E-4</v>
      </c>
      <c r="D279" s="18">
        <f>C279*L279*[1]!s_dq_close("000300.SH",I279,1)</f>
        <v>4.0875304913721554E-3</v>
      </c>
      <c r="E279" s="4" t="str">
        <f>[1]!s_div_ifdiv(A279,"2017/12/31")</f>
        <v>是</v>
      </c>
      <c r="F279" s="3" t="str">
        <f>[1]!s_div_progress(A279,"20171231")</f>
        <v>董事会预案</v>
      </c>
      <c r="G279" s="3">
        <f>[1]!s_div_exdate(A279,"2017/12/31")</f>
        <v>0</v>
      </c>
      <c r="H279" s="4">
        <f>[1]!s_div_ifdiv(A279,"2018/06/30")</f>
        <v>0</v>
      </c>
      <c r="I279" s="3" t="str">
        <f>[1]!s_div_recorddate(A279,"2016/12/31")</f>
        <v>2017-07-14</v>
      </c>
      <c r="J279" s="13">
        <f>[1]!s_div_cashbeforetax(A279,"2016/12/31")</f>
        <v>2.426E-2</v>
      </c>
      <c r="K279" s="14">
        <f>[1]!s_dq_close(A279,I279,3)</f>
        <v>8.1100007381796484</v>
      </c>
      <c r="L279" s="6">
        <f t="shared" si="12"/>
        <v>2.9913684083640838E-3</v>
      </c>
      <c r="M279" s="10">
        <f>[1]!s_performanceexpress_perfexnetprofittoshareholder(A279,"2017/12/31",1)</f>
        <v>0</v>
      </c>
      <c r="N279" s="23" t="str">
        <f>[1]!s_div_ifdiv(A279,"2017/06/30")</f>
        <v>否</v>
      </c>
      <c r="O279" s="3">
        <f>[1]!s_div_recorddate(A279,"2017/06/30")</f>
        <v>0</v>
      </c>
      <c r="P279" s="13">
        <f>[1]!s_div_cashbeforetax(A279,"2017/06/30")</f>
        <v>0</v>
      </c>
      <c r="Q279" s="14">
        <f>[1]!s_dq_close(A279,O279,3)</f>
        <v>3.2918822184493037</v>
      </c>
      <c r="R279" s="6">
        <f t="shared" si="13"/>
        <v>0</v>
      </c>
    </row>
    <row r="280" spans="1:18" x14ac:dyDescent="0.15">
      <c r="A280" s="5" t="s">
        <v>31</v>
      </c>
      <c r="B280" s="5" t="s">
        <v>32</v>
      </c>
      <c r="C280" s="6">
        <v>4.1939999999999998E-3</v>
      </c>
      <c r="D280" s="18">
        <f>C280*L280*[1]!s_dq_close("000300.SH",I280,1)</f>
        <v>0.13826735952763961</v>
      </c>
      <c r="E280" s="4" t="str">
        <f>[1]!s_div_ifdiv(A280,"2017/12/31")</f>
        <v>是</v>
      </c>
      <c r="F280" s="3" t="str">
        <f>[1]!s_div_progress(A280,"20171231")</f>
        <v>董事会预案</v>
      </c>
      <c r="G280" s="3">
        <f>[1]!s_div_exdate(A280,"2017/12/31")</f>
        <v>0</v>
      </c>
      <c r="H280" s="4">
        <f>[1]!s_div_ifdiv(A280,"2018/06/30")</f>
        <v>0</v>
      </c>
      <c r="I280" s="3" t="str">
        <f>[1]!s_div_recorddate(A280,"2016/12/31")</f>
        <v>2017-07-17</v>
      </c>
      <c r="J280" s="13">
        <f>[1]!s_div_cashbeforetax(A280,"2016/12/31")</f>
        <v>0.8</v>
      </c>
      <c r="K280" s="14">
        <f>[1]!s_dq_close(A280,I280,3)</f>
        <v>88.899999001881852</v>
      </c>
      <c r="L280" s="6">
        <f t="shared" si="12"/>
        <v>8.9988752416416285E-3</v>
      </c>
      <c r="M280" s="10">
        <f>[1]!s_performanceexpress_perfexnetprofittoshareholder(A280,"2017/12/31",1)</f>
        <v>0</v>
      </c>
      <c r="N280" s="23" t="str">
        <f>[1]!s_div_ifdiv(A280,"2017/06/30")</f>
        <v>否</v>
      </c>
      <c r="O280" s="3">
        <f>[1]!s_div_recorddate(A280,"2017/06/30")</f>
        <v>0</v>
      </c>
      <c r="P280" s="13">
        <f>[1]!s_div_cashbeforetax(A280,"2017/06/30")</f>
        <v>0</v>
      </c>
      <c r="Q280" s="14">
        <f>[1]!s_dq_close(A280,O280,3)</f>
        <v>0.6112735497564562</v>
      </c>
      <c r="R280" s="6">
        <f t="shared" si="13"/>
        <v>0</v>
      </c>
    </row>
    <row r="281" spans="1:18" x14ac:dyDescent="0.15">
      <c r="A281" s="5" t="s">
        <v>411</v>
      </c>
      <c r="B281" s="5" t="s">
        <v>412</v>
      </c>
      <c r="C281" s="6">
        <v>3.9560000000000003E-3</v>
      </c>
      <c r="D281" s="18">
        <f>C281*L281*[1]!s_dq_close("000300.SH",I281,1)</f>
        <v>0.44912856665594619</v>
      </c>
      <c r="E281" s="4" t="str">
        <f>[1]!s_div_ifdiv(A281,"2017/12/31")</f>
        <v>是</v>
      </c>
      <c r="F281" s="3" t="str">
        <f>[1]!s_div_progress(A281,"20171231")</f>
        <v>董事会预案</v>
      </c>
      <c r="G281" s="3">
        <f>[1]!s_div_exdate(A281,"2017/12/31")</f>
        <v>0</v>
      </c>
      <c r="H281" s="4">
        <f>[1]!s_div_ifdiv(A281,"2018/06/30")</f>
        <v>0</v>
      </c>
      <c r="I281" s="3" t="str">
        <f>[1]!s_div_recorddate(A281,"2016/12/31")</f>
        <v>2017-07-17</v>
      </c>
      <c r="J281" s="13">
        <f>[1]!s_div_cashbeforetax(A281,"2016/12/31")</f>
        <v>0.26</v>
      </c>
      <c r="K281" s="14">
        <f>[1]!s_dq_close(A281,I281,3)</f>
        <v>8.3900000622463438</v>
      </c>
      <c r="L281" s="6">
        <f t="shared" si="12"/>
        <v>3.0989272714068067E-2</v>
      </c>
      <c r="M281" s="10">
        <f>[1]!s_performanceexpress_perfexnetprofittoshareholder(A281,"2017/12/31",1)</f>
        <v>9667000000</v>
      </c>
      <c r="N281" s="23" t="str">
        <f>[1]!s_div_ifdiv(A281,"2017/06/30")</f>
        <v>否</v>
      </c>
      <c r="O281" s="3">
        <f>[1]!s_div_recorddate(A281,"2017/06/30")</f>
        <v>0</v>
      </c>
      <c r="P281" s="13">
        <f>[1]!s_div_cashbeforetax(A281,"2017/06/30")</f>
        <v>0</v>
      </c>
      <c r="Q281" s="14">
        <f>[1]!s_dq_close(A281,O281,3)</f>
        <v>4.0653303306268338</v>
      </c>
      <c r="R281" s="6">
        <f t="shared" si="13"/>
        <v>0</v>
      </c>
    </row>
    <row r="282" spans="1:18" s="33" customFormat="1" x14ac:dyDescent="0.15">
      <c r="A282" s="27" t="s">
        <v>25</v>
      </c>
      <c r="B282" s="27" t="s">
        <v>26</v>
      </c>
      <c r="C282" s="28">
        <v>2.6829999999999996E-3</v>
      </c>
      <c r="D282" s="29">
        <f>C282*L282*[1]!s_dq_close("000300.SH",I282,1)</f>
        <v>0.15958037882404688</v>
      </c>
      <c r="E282" s="24" t="str">
        <f>[1]!s_div_ifdiv(A282,"2017/12/31")</f>
        <v>是</v>
      </c>
      <c r="F282" s="24" t="str">
        <f>[1]!s_div_progress(A282,"20171231")</f>
        <v>董事会预案</v>
      </c>
      <c r="G282" s="24">
        <f>[1]!s_div_exdate(A282,"2017/12/31")</f>
        <v>0</v>
      </c>
      <c r="H282" s="24">
        <f>[1]!s_div_ifdiv(A282,"2018/06/30")</f>
        <v>0</v>
      </c>
      <c r="I282" s="34">
        <v>43175</v>
      </c>
      <c r="J282" s="30">
        <v>0.9</v>
      </c>
      <c r="K282" s="30">
        <f>[1]!s_dq_close(A282,I282,3)</f>
        <v>61.38</v>
      </c>
      <c r="L282" s="28">
        <f t="shared" si="12"/>
        <v>1.4662756598240468E-2</v>
      </c>
      <c r="M282" s="31">
        <f>[1]!s_performanceexpress_perfexnetprofittoshareholder(A282,"2017/12/31",1)</f>
        <v>0</v>
      </c>
      <c r="N282" s="32" t="str">
        <f>[1]!s_div_ifdiv(A282,"2017/06/30")</f>
        <v>否</v>
      </c>
      <c r="O282" s="24">
        <f>[1]!s_div_recorddate(A282,"2017/06/30")</f>
        <v>0</v>
      </c>
      <c r="P282" s="30">
        <f>[1]!s_div_cashbeforetax(A282,"2017/06/30")</f>
        <v>0</v>
      </c>
      <c r="Q282" s="30">
        <f>[1]!s_dq_close(A282,O282,3)</f>
        <v>1.1703536463883042</v>
      </c>
      <c r="R282" s="28">
        <f t="shared" si="13"/>
        <v>0</v>
      </c>
    </row>
    <row r="283" spans="1:18" x14ac:dyDescent="0.15">
      <c r="A283" s="5" t="s">
        <v>130</v>
      </c>
      <c r="B283" s="5" t="s">
        <v>131</v>
      </c>
      <c r="C283" s="6">
        <v>2.215E-3</v>
      </c>
      <c r="D283" s="18">
        <f>C283*L283*[1]!s_dq_close("000300.SH",I283,1)</f>
        <v>1.4316755942957022E-2</v>
      </c>
      <c r="E283" s="4" t="str">
        <f>[1]!s_div_ifdiv(A283,"2017/12/31")</f>
        <v>是</v>
      </c>
      <c r="F283" s="3" t="str">
        <f>[1]!s_div_progress(A283,"20171231")</f>
        <v>董事会预案</v>
      </c>
      <c r="G283" s="3">
        <f>[1]!s_div_exdate(A283,"2017/12/31")</f>
        <v>0</v>
      </c>
      <c r="H283" s="4">
        <f>[1]!s_div_ifdiv(A283,"2018/06/30")</f>
        <v>0</v>
      </c>
      <c r="I283" s="3" t="str">
        <f>[1]!s_div_recorddate(A283,"2016/12/31")</f>
        <v>2017-07-17</v>
      </c>
      <c r="J283" s="13">
        <f>[1]!s_div_cashbeforetax(A283,"2016/12/31")</f>
        <v>2.9957499999999998E-2</v>
      </c>
      <c r="K283" s="14">
        <f>[1]!s_dq_close(A283,I283,3)</f>
        <v>16.980000127084203</v>
      </c>
      <c r="L283" s="6">
        <f t="shared" si="12"/>
        <v>1.7642814944515718E-3</v>
      </c>
      <c r="M283" s="10">
        <f>[1]!s_performanceexpress_perfexnetprofittoshareholder(A283,"2017/12/31",1)</f>
        <v>2181022822.96</v>
      </c>
      <c r="N283" s="23" t="str">
        <f>[1]!s_div_ifdiv(A283,"2017/06/30")</f>
        <v>否</v>
      </c>
      <c r="O283" s="3">
        <f>[1]!s_div_recorddate(A283,"2017/06/30")</f>
        <v>0</v>
      </c>
      <c r="P283" s="13">
        <f>[1]!s_div_cashbeforetax(A283,"2017/06/30")</f>
        <v>0</v>
      </c>
      <c r="Q283" s="14">
        <f>[1]!s_dq_close(A283,O283,3)</f>
        <v>2.5570482962112844</v>
      </c>
      <c r="R283" s="6">
        <f t="shared" si="13"/>
        <v>0</v>
      </c>
    </row>
    <row r="284" spans="1:18" x14ac:dyDescent="0.15">
      <c r="A284" s="5" t="s">
        <v>217</v>
      </c>
      <c r="B284" s="5" t="s">
        <v>218</v>
      </c>
      <c r="C284" s="6">
        <v>1.9300000000000001E-3</v>
      </c>
      <c r="D284" s="18">
        <f>C284*L284*[1]!s_dq_close("000300.SH",I284,1)</f>
        <v>0.16865807001943847</v>
      </c>
      <c r="E284" s="4" t="str">
        <f>[1]!s_div_ifdiv(A284,"2017/12/31")</f>
        <v>是</v>
      </c>
      <c r="F284" s="3" t="str">
        <f>[1]!s_div_progress(A284,"20171231")</f>
        <v>董事会预案</v>
      </c>
      <c r="G284" s="3">
        <f>[1]!s_div_exdate(A284,"2017/12/31")</f>
        <v>0</v>
      </c>
      <c r="H284" s="4">
        <f>[1]!s_div_ifdiv(A284,"2018/06/30")</f>
        <v>0</v>
      </c>
      <c r="I284" s="3" t="str">
        <f>[1]!s_div_recorddate(A284,"2016/12/31")</f>
        <v>2017-07-17</v>
      </c>
      <c r="J284" s="13">
        <f>[1]!s_div_cashbeforetax(A284,"2016/12/31")</f>
        <v>0.156</v>
      </c>
      <c r="K284" s="14">
        <f>[1]!s_dq_close(A284,I284,3)</f>
        <v>6.5400006769487664</v>
      </c>
      <c r="L284" s="6">
        <f t="shared" si="12"/>
        <v>2.3853208540152892E-2</v>
      </c>
      <c r="M284" s="10">
        <f>[1]!s_performanceexpress_perfexnetprofittoshareholder(A284,"2017/12/31",1)</f>
        <v>11530000000</v>
      </c>
      <c r="N284" s="23" t="str">
        <f>[1]!s_div_ifdiv(A284,"2017/06/30")</f>
        <v>否</v>
      </c>
      <c r="O284" s="3">
        <f>[1]!s_div_recorddate(A284,"2017/06/30")</f>
        <v>0</v>
      </c>
      <c r="P284" s="13">
        <f>[1]!s_div_cashbeforetax(A284,"2017/06/30")</f>
        <v>0</v>
      </c>
      <c r="Q284" s="14">
        <f>[1]!s_dq_close(A284,O284,3)</f>
        <v>2.8507064712541226</v>
      </c>
      <c r="R284" s="6">
        <f t="shared" si="13"/>
        <v>0</v>
      </c>
    </row>
    <row r="285" spans="1:18" x14ac:dyDescent="0.15">
      <c r="A285" s="5" t="s">
        <v>477</v>
      </c>
      <c r="B285" s="5" t="s">
        <v>478</v>
      </c>
      <c r="C285" s="6">
        <v>1.8859999999999999E-3</v>
      </c>
      <c r="D285" s="18">
        <f>C285*L285*[1]!s_dq_close("000300.SH",I285,1)</f>
        <v>8.0970329312745712E-2</v>
      </c>
      <c r="E285" s="4" t="str">
        <f>[1]!s_div_ifdiv(A285,"2017/12/31")</f>
        <v>是</v>
      </c>
      <c r="F285" s="3" t="str">
        <f>[1]!s_div_progress(A285,"20171231")</f>
        <v>董事会预案</v>
      </c>
      <c r="G285" s="3">
        <f>[1]!s_div_exdate(A285,"2017/12/31")</f>
        <v>0</v>
      </c>
      <c r="H285" s="4">
        <f>[1]!s_div_ifdiv(A285,"2018/06/30")</f>
        <v>0</v>
      </c>
      <c r="I285" s="3" t="str">
        <f>[1]!s_div_recorddate(A285,"2016/12/31")</f>
        <v>2017-07-17</v>
      </c>
      <c r="J285" s="13">
        <f>[1]!s_div_cashbeforetax(A285,"2016/12/31")</f>
        <v>0.06</v>
      </c>
      <c r="K285" s="14">
        <f>[1]!s_dq_close(A285,I285,3)</f>
        <v>5.1200009956578247</v>
      </c>
      <c r="L285" s="6">
        <f t="shared" ref="L285:L316" si="14">J285/K285</f>
        <v>1.1718747721120535E-2</v>
      </c>
      <c r="M285" s="10">
        <f>[1]!s_performanceexpress_perfexnetprofittoshareholder(A285,"2017/12/31",1)</f>
        <v>0</v>
      </c>
      <c r="N285" s="23" t="str">
        <f>[1]!s_div_ifdiv(A285,"2017/06/30")</f>
        <v>否</v>
      </c>
      <c r="O285" s="3">
        <f>[1]!s_div_recorddate(A285,"2017/06/30")</f>
        <v>0</v>
      </c>
      <c r="P285" s="13">
        <f>[1]!s_div_cashbeforetax(A285,"2017/06/30")</f>
        <v>0</v>
      </c>
      <c r="Q285" s="14">
        <f>[1]!s_dq_close(A285,O285,3)</f>
        <v>6.3980234348351166</v>
      </c>
      <c r="R285" s="6">
        <f t="shared" ref="R285:R316" si="15">P285/Q285</f>
        <v>0</v>
      </c>
    </row>
    <row r="286" spans="1:18" x14ac:dyDescent="0.15">
      <c r="A286" s="5" t="s">
        <v>102</v>
      </c>
      <c r="B286" s="5" t="s">
        <v>103</v>
      </c>
      <c r="C286" s="6">
        <v>1.3830000000000001E-3</v>
      </c>
      <c r="D286" s="18">
        <f>C286*L286*[1]!s_dq_close("000300.SH",I286,1)</f>
        <v>7.7789663754444474E-2</v>
      </c>
      <c r="E286" s="4" t="str">
        <f>[1]!s_div_ifdiv(A286,"2017/12/31")</f>
        <v>是</v>
      </c>
      <c r="F286" s="3" t="str">
        <f>[1]!s_div_progress(A286,"20171231")</f>
        <v>董事会预案</v>
      </c>
      <c r="G286" s="3">
        <f>[1]!s_div_exdate(A286,"2017/12/31")</f>
        <v>0</v>
      </c>
      <c r="H286" s="4">
        <f>[1]!s_div_ifdiv(A286,"2018/06/30")</f>
        <v>0</v>
      </c>
      <c r="I286" s="3" t="str">
        <f>[1]!s_div_recorddate(A286,"2016/12/31")</f>
        <v>2017-07-17</v>
      </c>
      <c r="J286" s="13">
        <f>[1]!s_div_cashbeforetax(A286,"2016/12/31")</f>
        <v>0.15</v>
      </c>
      <c r="K286" s="14">
        <f>[1]!s_dq_close(A286,I286,3)</f>
        <v>9.769999852089315</v>
      </c>
      <c r="L286" s="6">
        <f t="shared" si="14"/>
        <v>1.5353122033868044E-2</v>
      </c>
      <c r="M286" s="10">
        <f>[1]!s_performanceexpress_perfexnetprofittoshareholder(A286,"2017/12/31",1)</f>
        <v>692539333.00999999</v>
      </c>
      <c r="N286" s="23" t="str">
        <f>[1]!s_div_ifdiv(A286,"2017/06/30")</f>
        <v>否</v>
      </c>
      <c r="O286" s="3">
        <f>[1]!s_div_recorddate(A286,"2017/06/30")</f>
        <v>0</v>
      </c>
      <c r="P286" s="13">
        <f>[1]!s_div_cashbeforetax(A286,"2017/06/30")</f>
        <v>0</v>
      </c>
      <c r="Q286" s="14">
        <f>[1]!s_dq_close(A286,O286,3)</f>
        <v>0.80132199431548856</v>
      </c>
      <c r="R286" s="6">
        <f t="shared" si="15"/>
        <v>0</v>
      </c>
    </row>
    <row r="287" spans="1:18" x14ac:dyDescent="0.15">
      <c r="A287" s="5" t="s">
        <v>377</v>
      </c>
      <c r="B287" s="5" t="s">
        <v>378</v>
      </c>
      <c r="C287" s="6">
        <v>1.2290000000000001E-3</v>
      </c>
      <c r="D287" s="18">
        <f>C287*L287*[1]!s_dq_close("000300.SH",I287,1)</f>
        <v>7.4115424459361257E-2</v>
      </c>
      <c r="E287" s="4" t="str">
        <f>[1]!s_div_ifdiv(A287,"2017/12/31")</f>
        <v>是</v>
      </c>
      <c r="F287" s="3" t="str">
        <f>[1]!s_div_progress(A287,"20171231")</f>
        <v>董事会预案</v>
      </c>
      <c r="G287" s="3">
        <f>[1]!s_div_exdate(A287,"2017/12/31")</f>
        <v>0</v>
      </c>
      <c r="H287" s="4">
        <f>[1]!s_div_ifdiv(A287,"2018/06/30")</f>
        <v>0</v>
      </c>
      <c r="I287" s="3" t="str">
        <f>[1]!s_div_recorddate(A287,"2016/12/31")</f>
        <v>2017-07-17</v>
      </c>
      <c r="J287" s="13">
        <f>[1]!s_div_cashbeforetax(A287,"2016/12/31")</f>
        <v>0.16</v>
      </c>
      <c r="K287" s="14">
        <f>[1]!s_dq_close(A287,I287,3)</f>
        <v>9.7200002840840316</v>
      </c>
      <c r="L287" s="6">
        <f t="shared" si="14"/>
        <v>1.6460904868695451E-2</v>
      </c>
      <c r="M287" s="10">
        <f>[1]!s_performanceexpress_perfexnetprofittoshareholder(A287,"2017/12/31",1)</f>
        <v>0</v>
      </c>
      <c r="N287" s="23" t="str">
        <f>[1]!s_div_ifdiv(A287,"2017/06/30")</f>
        <v>否</v>
      </c>
      <c r="O287" s="3">
        <f>[1]!s_div_recorddate(A287,"2017/06/30")</f>
        <v>0</v>
      </c>
      <c r="P287" s="13">
        <f>[1]!s_div_cashbeforetax(A287,"2017/06/30")</f>
        <v>0</v>
      </c>
      <c r="Q287" s="14">
        <f>[1]!s_dq_close(A287,O287,3)</f>
        <v>0.60426070158509582</v>
      </c>
      <c r="R287" s="6">
        <f t="shared" si="15"/>
        <v>0</v>
      </c>
    </row>
    <row r="288" spans="1:18" s="33" customFormat="1" x14ac:dyDescent="0.15">
      <c r="A288" s="27" t="s">
        <v>540</v>
      </c>
      <c r="B288" s="27" t="s">
        <v>541</v>
      </c>
      <c r="C288" s="28">
        <v>3.2000000000000003E-4</v>
      </c>
      <c r="D288" s="29">
        <f>C288*L288*[1]!s_dq_close("000300.SH",I288,1)</f>
        <v>4.0406193721272902E-2</v>
      </c>
      <c r="E288" s="24" t="str">
        <f>[1]!s_div_ifdiv(A288,"2017/12/31")</f>
        <v>是</v>
      </c>
      <c r="F288" s="24" t="str">
        <f>[1]!s_div_progress(A288,"20171231")</f>
        <v>董事会预案</v>
      </c>
      <c r="G288" s="24">
        <f>[1]!s_div_exdate(A288,"2017/12/31")</f>
        <v>0</v>
      </c>
      <c r="H288" s="24">
        <f>[1]!s_div_ifdiv(A288,"2018/06/30")</f>
        <v>0</v>
      </c>
      <c r="I288" s="34">
        <v>43175</v>
      </c>
      <c r="J288" s="30">
        <v>1.6140000000000001</v>
      </c>
      <c r="K288" s="30">
        <f>[1]!s_dq_close(A288,I288,3)</f>
        <v>51.85</v>
      </c>
      <c r="L288" s="28">
        <f t="shared" si="14"/>
        <v>3.1128254580520733E-2</v>
      </c>
      <c r="M288" s="31">
        <f>[1]!s_performanceexpress_perfexnetprofittoshareholder(A288,"2017/12/31",1)</f>
        <v>0</v>
      </c>
      <c r="N288" s="32" t="str">
        <f>[1]!s_div_ifdiv(A288,"2017/06/30")</f>
        <v>否</v>
      </c>
      <c r="O288" s="24">
        <f>[1]!s_div_recorddate(A288,"2017/06/30")</f>
        <v>0</v>
      </c>
      <c r="P288" s="30">
        <f>[1]!s_div_cashbeforetax(A288,"2017/06/30")</f>
        <v>0</v>
      </c>
      <c r="Q288" s="30">
        <f>[1]!s_dq_close(A288,O288,3)</f>
        <v>78.593962124097786</v>
      </c>
      <c r="R288" s="28">
        <f t="shared" si="15"/>
        <v>0</v>
      </c>
    </row>
    <row r="289" spans="1:18" x14ac:dyDescent="0.15">
      <c r="A289" s="5" t="s">
        <v>225</v>
      </c>
      <c r="B289" s="5" t="s">
        <v>226</v>
      </c>
      <c r="C289" s="6">
        <v>5.6999999999999993E-3</v>
      </c>
      <c r="D289" s="18">
        <f>C289*L289*[1]!s_dq_close("000300.SH",I289,1)</f>
        <v>0.59152885960795243</v>
      </c>
      <c r="E289" s="4" t="str">
        <f>[1]!s_div_ifdiv(A289,"2017/12/31")</f>
        <v>是</v>
      </c>
      <c r="F289" s="3" t="str">
        <f>[1]!s_div_progress(A289,"20171231")</f>
        <v>董事会预案</v>
      </c>
      <c r="G289" s="3">
        <f>[1]!s_div_exdate(A289,"2017/12/31")</f>
        <v>0</v>
      </c>
      <c r="H289" s="4">
        <f>[1]!s_div_ifdiv(A289,"2018/06/30")</f>
        <v>0</v>
      </c>
      <c r="I289" s="3" t="str">
        <f>[1]!s_div_recorddate(A289,"2016/12/31")</f>
        <v>2017-07-18</v>
      </c>
      <c r="J289" s="13">
        <f>[1]!s_div_cashbeforetax(A289,"2016/12/31")</f>
        <v>0.16999999999999998</v>
      </c>
      <c r="K289" s="14">
        <f>[1]!s_dq_close(A289,I289,3)</f>
        <v>6.0073114617859069</v>
      </c>
      <c r="L289" s="6">
        <f t="shared" si="14"/>
        <v>2.8298849007815697E-2</v>
      </c>
      <c r="M289" s="10">
        <f>[1]!s_performanceexpress_perfexnetprofittoshareholder(A289,"2017/12/31",1)</f>
        <v>0</v>
      </c>
      <c r="N289" s="23" t="str">
        <f>[1]!s_div_ifdiv(A289,"2017/06/30")</f>
        <v>是</v>
      </c>
      <c r="O289" s="3" t="str">
        <f>[1]!s_div_recorddate(A289,"2017/06/30")</f>
        <v>2017-09-19</v>
      </c>
      <c r="P289" s="13">
        <f>[1]!s_div_cashbeforetax(A289,"2017/06/30")</f>
        <v>0.1</v>
      </c>
      <c r="Q289" s="14">
        <f>[1]!s_dq_close(A289,O289,3)</f>
        <v>5.849999586724385</v>
      </c>
      <c r="R289" s="6">
        <f t="shared" si="15"/>
        <v>1.7094018301630928E-2</v>
      </c>
    </row>
    <row r="290" spans="1:18" x14ac:dyDescent="0.15">
      <c r="A290" s="5" t="s">
        <v>435</v>
      </c>
      <c r="B290" s="5" t="s">
        <v>436</v>
      </c>
      <c r="C290" s="6">
        <v>4.104E-3</v>
      </c>
      <c r="D290" s="18">
        <f>C290*L290*[1]!s_dq_close("000300.SH",I290,1)</f>
        <v>0.18228743064821118</v>
      </c>
      <c r="E290" s="4" t="str">
        <f>[1]!s_div_ifdiv(A290,"2017/12/31")</f>
        <v>是</v>
      </c>
      <c r="F290" s="3" t="str">
        <f>[1]!s_div_progress(A290,"20171231")</f>
        <v>董事会预案</v>
      </c>
      <c r="G290" s="3">
        <f>[1]!s_div_exdate(A290,"2017/12/31")</f>
        <v>0</v>
      </c>
      <c r="H290" s="4">
        <f>[1]!s_div_ifdiv(A290,"2018/06/30")</f>
        <v>0</v>
      </c>
      <c r="I290" s="3" t="str">
        <f>[1]!s_div_recorddate(A290,"2016/12/31")</f>
        <v>2017-07-18</v>
      </c>
      <c r="J290" s="13">
        <f>[1]!s_div_cashbeforetax(A290,"2016/12/31")</f>
        <v>0.16</v>
      </c>
      <c r="K290" s="14">
        <f>[1]!s_dq_close(A290,I290,3)</f>
        <v>13.210003159763282</v>
      </c>
      <c r="L290" s="6">
        <f t="shared" si="14"/>
        <v>1.2112033438973616E-2</v>
      </c>
      <c r="M290" s="10">
        <f>[1]!s_performanceexpress_perfexnetprofittoshareholder(A290,"2017/12/31",1)</f>
        <v>0</v>
      </c>
      <c r="N290" s="23" t="str">
        <f>[1]!s_div_ifdiv(A290,"2017/06/30")</f>
        <v>否</v>
      </c>
      <c r="O290" s="3">
        <f>[1]!s_div_recorddate(A290,"2017/06/30")</f>
        <v>0</v>
      </c>
      <c r="P290" s="13">
        <f>[1]!s_div_cashbeforetax(A290,"2017/06/30")</f>
        <v>0</v>
      </c>
      <c r="Q290" s="14">
        <f>[1]!s_dq_close(A290,O290,3)</f>
        <v>9.9673833649166941</v>
      </c>
      <c r="R290" s="6">
        <f t="shared" si="15"/>
        <v>0</v>
      </c>
    </row>
    <row r="291" spans="1:18" x14ac:dyDescent="0.15">
      <c r="A291" s="5" t="s">
        <v>495</v>
      </c>
      <c r="B291" s="5" t="s">
        <v>496</v>
      </c>
      <c r="C291" s="6">
        <v>2.1700000000000001E-3</v>
      </c>
      <c r="D291" s="18">
        <f>C291*L291*[1]!s_dq_close("000300.SH",I291,1)</f>
        <v>0.10886157048795179</v>
      </c>
      <c r="E291" s="4" t="str">
        <f>[1]!s_div_ifdiv(A291,"2017/12/31")</f>
        <v>是</v>
      </c>
      <c r="F291" s="3" t="str">
        <f>[1]!s_div_progress(A291,"20171231")</f>
        <v>董事会预案</v>
      </c>
      <c r="G291" s="3">
        <f>[1]!s_div_exdate(A291,"2017/12/31")</f>
        <v>0</v>
      </c>
      <c r="H291" s="4">
        <f>[1]!s_div_ifdiv(A291,"2018/06/30")</f>
        <v>0</v>
      </c>
      <c r="I291" s="3" t="str">
        <f>[1]!s_div_recorddate(A291,"2016/12/31")</f>
        <v>2017-07-18</v>
      </c>
      <c r="J291" s="13">
        <f>[1]!s_div_cashbeforetax(A291,"2016/12/31")</f>
        <v>0.2</v>
      </c>
      <c r="K291" s="14">
        <f>[1]!s_dq_close(A291,I291,3)</f>
        <v>14.620002418357034</v>
      </c>
      <c r="L291" s="6">
        <f t="shared" si="14"/>
        <v>1.3679888298026396E-2</v>
      </c>
      <c r="M291" s="10">
        <f>[1]!s_performanceexpress_perfexnetprofittoshareholder(A291,"2017/12/31",1)</f>
        <v>3032283074.4200001</v>
      </c>
      <c r="N291" s="23" t="str">
        <f>[1]!s_div_ifdiv(A291,"2017/06/30")</f>
        <v>否</v>
      </c>
      <c r="O291" s="3">
        <f>[1]!s_div_recorddate(A291,"2017/06/30")</f>
        <v>0</v>
      </c>
      <c r="P291" s="13">
        <f>[1]!s_div_cashbeforetax(A291,"2017/06/30")</f>
        <v>0</v>
      </c>
      <c r="Q291" s="14">
        <f>[1]!s_dq_close(A291,O291,3)</f>
        <v>23.332036162952985</v>
      </c>
      <c r="R291" s="6">
        <f t="shared" si="15"/>
        <v>0</v>
      </c>
    </row>
    <row r="292" spans="1:18" x14ac:dyDescent="0.15">
      <c r="A292" s="5" t="s">
        <v>489</v>
      </c>
      <c r="B292" s="5" t="s">
        <v>490</v>
      </c>
      <c r="C292" s="6">
        <v>5.9699999999999998E-4</v>
      </c>
      <c r="D292" s="18">
        <f>C292*L292*[1]!s_dq_close("000300.SH",I292,1)</f>
        <v>1.2645811539358138E-2</v>
      </c>
      <c r="E292" s="4" t="str">
        <f>[1]!s_div_ifdiv(A292,"2017/12/31")</f>
        <v>是</v>
      </c>
      <c r="F292" s="3" t="str">
        <f>[1]!s_div_progress(A292,"20171231")</f>
        <v>董事会预案</v>
      </c>
      <c r="G292" s="3">
        <f>[1]!s_div_exdate(A292,"2017/12/31")</f>
        <v>0</v>
      </c>
      <c r="H292" s="4">
        <f>[1]!s_div_ifdiv(A292,"2018/06/30")</f>
        <v>0</v>
      </c>
      <c r="I292" s="3" t="str">
        <f>[1]!s_div_recorddate(A292,"2016/12/31")</f>
        <v>2017-07-18</v>
      </c>
      <c r="J292" s="13">
        <f>[1]!s_div_cashbeforetax(A292,"2016/12/31")</f>
        <v>4.8000000000000001E-2</v>
      </c>
      <c r="K292" s="14">
        <f>[1]!s_dq_close(A292,I292,3)</f>
        <v>8.3100028663351306</v>
      </c>
      <c r="L292" s="6">
        <f t="shared" si="14"/>
        <v>5.7761712928468475E-3</v>
      </c>
      <c r="M292" s="10">
        <f>[1]!s_performanceexpress_perfexnetprofittoshareholder(A292,"2017/12/31",1)</f>
        <v>0</v>
      </c>
      <c r="N292" s="23" t="str">
        <f>[1]!s_div_ifdiv(A292,"2017/06/30")</f>
        <v>否</v>
      </c>
      <c r="O292" s="3">
        <f>[1]!s_div_recorddate(A292,"2017/06/30")</f>
        <v>0</v>
      </c>
      <c r="P292" s="13">
        <f>[1]!s_div_cashbeforetax(A292,"2017/06/30")</f>
        <v>0</v>
      </c>
      <c r="Q292" s="14">
        <f>[1]!s_dq_close(A292,O292,3)</f>
        <v>5.8367286318499962</v>
      </c>
      <c r="R292" s="6">
        <f t="shared" si="15"/>
        <v>0</v>
      </c>
    </row>
    <row r="293" spans="1:18" x14ac:dyDescent="0.15">
      <c r="A293" s="5" t="s">
        <v>443</v>
      </c>
      <c r="B293" s="5" t="s">
        <v>444</v>
      </c>
      <c r="C293" s="6">
        <v>2.9329999999999998E-3</v>
      </c>
      <c r="D293" s="18">
        <f>C293*L293*[1]!s_dq_close("000300.SH",I293,1)</f>
        <v>0.13612309898473135</v>
      </c>
      <c r="E293" s="4" t="str">
        <f>[1]!s_div_ifdiv(A293,"2017/12/31")</f>
        <v>是</v>
      </c>
      <c r="F293" s="3" t="str">
        <f>[1]!s_div_progress(A293,"20171231")</f>
        <v>董事会预案</v>
      </c>
      <c r="G293" s="3">
        <f>[1]!s_div_exdate(A293,"2017/12/31")</f>
        <v>0</v>
      </c>
      <c r="H293" s="4">
        <f>[1]!s_div_ifdiv(A293,"2018/06/30")</f>
        <v>0</v>
      </c>
      <c r="I293" s="3" t="str">
        <f>[1]!s_div_recorddate(A293,"2016/12/31")</f>
        <v>2017-07-19</v>
      </c>
      <c r="J293" s="13">
        <f>[1]!s_div_cashbeforetax(A293,"2016/12/31")</f>
        <v>0.11000000000000001</v>
      </c>
      <c r="K293" s="14">
        <f>[1]!s_dq_close(A293,I293,3)</f>
        <v>8.8399996366008011</v>
      </c>
      <c r="L293" s="6">
        <f t="shared" si="14"/>
        <v>1.2443439425558363E-2</v>
      </c>
      <c r="M293" s="10">
        <f>[1]!s_performanceexpress_perfexnetprofittoshareholder(A293,"2017/12/31",1)</f>
        <v>0</v>
      </c>
      <c r="N293" s="23" t="str">
        <f>[1]!s_div_ifdiv(A293,"2017/06/30")</f>
        <v>否</v>
      </c>
      <c r="O293" s="3">
        <f>[1]!s_div_recorddate(A293,"2017/06/30")</f>
        <v>0</v>
      </c>
      <c r="P293" s="13">
        <f>[1]!s_div_cashbeforetax(A293,"2017/06/30")</f>
        <v>0</v>
      </c>
      <c r="Q293" s="14">
        <f>[1]!s_dq_close(A293,O293,3)</f>
        <v>4.3512272373436662</v>
      </c>
      <c r="R293" s="6">
        <f t="shared" si="15"/>
        <v>0</v>
      </c>
    </row>
    <row r="294" spans="1:18" x14ac:dyDescent="0.15">
      <c r="A294" s="5" t="s">
        <v>445</v>
      </c>
      <c r="B294" s="5" t="s">
        <v>446</v>
      </c>
      <c r="C294" s="6">
        <v>1.109E-3</v>
      </c>
      <c r="D294" s="18">
        <f>C294*L294*[1]!s_dq_close("000300.SH",I294,1)</f>
        <v>0.1006396656037447</v>
      </c>
      <c r="E294" s="4" t="str">
        <f>[1]!s_div_ifdiv(A294,"2017/12/31")</f>
        <v>是</v>
      </c>
      <c r="F294" s="3" t="str">
        <f>[1]!s_div_progress(A294,"20171231")</f>
        <v>董事会预案</v>
      </c>
      <c r="G294" s="3">
        <f>[1]!s_div_exdate(A294,"2017/12/31")</f>
        <v>0</v>
      </c>
      <c r="H294" s="4">
        <f>[1]!s_div_ifdiv(A294,"2018/06/30")</f>
        <v>0</v>
      </c>
      <c r="I294" s="3" t="str">
        <f>[1]!s_div_recorddate(A294,"2016/12/31")</f>
        <v>2017-07-19</v>
      </c>
      <c r="J294" s="13">
        <f>[1]!s_div_cashbeforetax(A294,"2016/12/31")</f>
        <v>0.5</v>
      </c>
      <c r="K294" s="14">
        <f>[1]!s_dq_close(A294,I294,3)</f>
        <v>20.549993656010781</v>
      </c>
      <c r="L294" s="6">
        <f t="shared" si="14"/>
        <v>2.4330907754502019E-2</v>
      </c>
      <c r="M294" s="10">
        <f>[1]!s_performanceexpress_perfexnetprofittoshareholder(A294,"2017/12/31",1)</f>
        <v>15328000000</v>
      </c>
      <c r="N294" s="23" t="str">
        <f>[1]!s_div_ifdiv(A294,"2017/06/30")</f>
        <v>否</v>
      </c>
      <c r="O294" s="3">
        <f>[1]!s_div_recorddate(A294,"2017/06/30")</f>
        <v>0</v>
      </c>
      <c r="P294" s="13">
        <f>[1]!s_div_cashbeforetax(A294,"2017/06/30")</f>
        <v>0</v>
      </c>
      <c r="Q294" s="14">
        <f>[1]!s_dq_close(A294,O294,3)</f>
        <v>19.326510020482026</v>
      </c>
      <c r="R294" s="6">
        <f t="shared" si="15"/>
        <v>0</v>
      </c>
    </row>
    <row r="295" spans="1:18" s="41" customFormat="1" x14ac:dyDescent="0.15">
      <c r="A295" s="35" t="s">
        <v>355</v>
      </c>
      <c r="B295" s="35" t="s">
        <v>356</v>
      </c>
      <c r="C295" s="36">
        <v>7.4300000000000006E-4</v>
      </c>
      <c r="D295" s="37">
        <f>C295*L295*[1]!s_dq_close("000300.SH",I295,1)</f>
        <v>1.7033887330645209E-3</v>
      </c>
      <c r="E295" s="25" t="str">
        <f>[1]!s_div_ifdiv(A295,"2017/12/31")</f>
        <v>否</v>
      </c>
      <c r="F295" s="25" t="str">
        <f>[1]!s_div_progress(A295,"20171231")</f>
        <v>董事会预案</v>
      </c>
      <c r="G295" s="25">
        <f>[1]!s_div_exdate(A295,"2017/12/31")</f>
        <v>0</v>
      </c>
      <c r="H295" s="25">
        <f>[1]!s_div_ifdiv(A295,"2018/06/30")</f>
        <v>0</v>
      </c>
      <c r="I295" s="25" t="str">
        <f>[1]!s_div_recorddate(A295,"2016/12/31")</f>
        <v>2017-07-19</v>
      </c>
      <c r="J295" s="38">
        <f>[1]!s_div_cashbeforetax(A295,"2016/12/31")</f>
        <v>1.6E-2</v>
      </c>
      <c r="K295" s="38">
        <f>[1]!s_dq_close(A295,I295,3)</f>
        <v>26.030011071536496</v>
      </c>
      <c r="L295" s="36">
        <f t="shared" si="14"/>
        <v>6.1467511312339809E-4</v>
      </c>
      <c r="M295" s="39">
        <f>[1]!s_performanceexpress_perfexnetprofittoshareholder(A295,"2017/12/31",1)</f>
        <v>0</v>
      </c>
      <c r="N295" s="40" t="str">
        <f>[1]!s_div_ifdiv(A295,"2017/06/30")</f>
        <v>否</v>
      </c>
      <c r="O295" s="25">
        <f>[1]!s_div_recorddate(A295,"2017/06/30")</f>
        <v>0</v>
      </c>
      <c r="P295" s="38">
        <f>[1]!s_div_cashbeforetax(A295,"2017/06/30")</f>
        <v>0</v>
      </c>
      <c r="Q295" s="38">
        <f>[1]!s_dq_close(A295,O295,3)</f>
        <v>3.3140303860424338</v>
      </c>
      <c r="R295" s="36">
        <f t="shared" si="15"/>
        <v>0</v>
      </c>
    </row>
    <row r="296" spans="1:18" x14ac:dyDescent="0.15">
      <c r="A296" s="1"/>
      <c r="B296" s="1"/>
      <c r="C296" s="1"/>
      <c r="D296" s="1"/>
      <c r="F296" s="1"/>
      <c r="G296" s="1"/>
      <c r="H296" s="1"/>
    </row>
    <row r="297" spans="1:18" x14ac:dyDescent="0.15">
      <c r="A297" s="1"/>
      <c r="B297" s="1"/>
      <c r="C297" s="1"/>
      <c r="D297" s="1"/>
      <c r="F297" s="1"/>
      <c r="G297" s="1"/>
      <c r="H297" s="1"/>
    </row>
    <row r="298" spans="1:18" x14ac:dyDescent="0.15">
      <c r="A298" s="19" t="s">
        <v>622</v>
      </c>
      <c r="B298" s="1"/>
      <c r="C298" s="1"/>
      <c r="D298" s="22">
        <f>SUM(D192:D295)</f>
        <v>30.916038825560133</v>
      </c>
      <c r="F298" s="1"/>
      <c r="G298" s="1"/>
      <c r="H298" s="1"/>
    </row>
    <row r="299" spans="1:18" x14ac:dyDescent="0.15">
      <c r="A299" s="1"/>
      <c r="B299" s="1"/>
      <c r="C299" s="1"/>
      <c r="D299" s="1"/>
      <c r="F299" s="1"/>
      <c r="G299" s="1"/>
      <c r="H299" s="1"/>
    </row>
    <row r="300" spans="1:18" x14ac:dyDescent="0.15">
      <c r="A300" s="5"/>
      <c r="B300" s="5"/>
      <c r="C300" s="6"/>
      <c r="E300" s="3"/>
      <c r="F300" s="13"/>
    </row>
    <row r="301" spans="1:18" x14ac:dyDescent="0.15">
      <c r="A301" s="9" t="s">
        <v>607</v>
      </c>
      <c r="B301" s="3"/>
      <c r="E301" s="4"/>
      <c r="F301" s="14"/>
    </row>
    <row r="302" spans="1:18" x14ac:dyDescent="0.15">
      <c r="A302" s="2" t="s">
        <v>599</v>
      </c>
      <c r="B302" s="2" t="s">
        <v>600</v>
      </c>
      <c r="C302" s="2" t="s">
        <v>601</v>
      </c>
      <c r="D302" s="17" t="s">
        <v>619</v>
      </c>
      <c r="E302" s="2" t="s">
        <v>644</v>
      </c>
      <c r="F302" s="2" t="s">
        <v>643</v>
      </c>
      <c r="G302" s="2" t="s">
        <v>608</v>
      </c>
      <c r="H302" s="2" t="s">
        <v>645</v>
      </c>
      <c r="I302" s="2" t="s">
        <v>609</v>
      </c>
      <c r="J302" s="12" t="s">
        <v>610</v>
      </c>
      <c r="K302" s="12" t="s">
        <v>611</v>
      </c>
      <c r="L302" s="16" t="s">
        <v>612</v>
      </c>
      <c r="M302" s="2" t="s">
        <v>614</v>
      </c>
      <c r="N302" s="2" t="s">
        <v>631</v>
      </c>
      <c r="O302" s="2" t="s">
        <v>615</v>
      </c>
      <c r="P302" s="2" t="s">
        <v>616</v>
      </c>
      <c r="Q302" s="2" t="s">
        <v>617</v>
      </c>
      <c r="R302" s="16" t="s">
        <v>618</v>
      </c>
    </row>
    <row r="303" spans="1:18" s="33" customFormat="1" x14ac:dyDescent="0.15">
      <c r="A303" s="27" t="s">
        <v>597</v>
      </c>
      <c r="B303" s="27" t="s">
        <v>598</v>
      </c>
      <c r="C303" s="28">
        <v>8.7720000000000003E-3</v>
      </c>
      <c r="D303" s="29">
        <f>C303*L303*[1]!s_dq_close("000300.SH",I303,1)</f>
        <v>0.41730908042684883</v>
      </c>
      <c r="E303" s="24" t="str">
        <f>[1]!s_div_ifdiv(A303,"2017/12/31")</f>
        <v>是</v>
      </c>
      <c r="F303" s="24" t="str">
        <f>[1]!s_div_progress(A303,"20171231")</f>
        <v>董事会预案</v>
      </c>
      <c r="G303" s="24">
        <f>[1]!s_div_exdate(A303,"2017/12/31")</f>
        <v>0</v>
      </c>
      <c r="H303" s="24">
        <f>[1]!s_div_ifdiv(A303,"2018/06/30")</f>
        <v>0</v>
      </c>
      <c r="I303" s="34">
        <v>43174</v>
      </c>
      <c r="J303" s="30">
        <v>0.13600000000000001</v>
      </c>
      <c r="K303" s="30">
        <f>[1]!s_dq_close(A303,I303,3)</f>
        <v>11.71</v>
      </c>
      <c r="L303" s="28">
        <f t="shared" ref="L303:L337" si="16">J303/K303</f>
        <v>1.161400512382579E-2</v>
      </c>
      <c r="M303" s="31">
        <f>[1]!s_performanceexpress_perfexnetprofittoshareholder(A303,"2017/12/31",1)</f>
        <v>0</v>
      </c>
      <c r="N303" s="32" t="str">
        <f>[1]!s_div_ifdiv(A303,"2017/06/30")</f>
        <v>否</v>
      </c>
      <c r="O303" s="24">
        <f>[1]!s_div_recorddate(A303,"2017/06/30")</f>
        <v>0</v>
      </c>
      <c r="P303" s="30">
        <f>[1]!s_div_cashbeforetax(A303,"2017/06/30")</f>
        <v>0</v>
      </c>
      <c r="Q303" s="30">
        <f>[1]!s_dq_close(A303,O303,3)</f>
        <v>0.46092143028886479</v>
      </c>
      <c r="R303" s="28">
        <f t="shared" ref="R303:R337" si="17">P303/Q303</f>
        <v>0</v>
      </c>
    </row>
    <row r="304" spans="1:18" x14ac:dyDescent="0.15">
      <c r="A304" s="5" t="s">
        <v>17</v>
      </c>
      <c r="B304" s="5" t="s">
        <v>18</v>
      </c>
      <c r="C304" s="6">
        <v>3.4939999999999997E-3</v>
      </c>
      <c r="D304" s="18">
        <f>C304*L304*[1]!s_dq_close("000300.SH",I304,1)</f>
        <v>0.47985351063622195</v>
      </c>
      <c r="E304" s="4" t="str">
        <f>[1]!s_div_ifdiv(A304,"2017/12/31")</f>
        <v>是</v>
      </c>
      <c r="F304" s="3" t="str">
        <f>[1]!s_div_progress(A304,"20171231")</f>
        <v>董事会预案</v>
      </c>
      <c r="G304" s="3">
        <f>[1]!s_div_exdate(A304,"2017/12/31")</f>
        <v>0</v>
      </c>
      <c r="H304" s="4">
        <f>[1]!s_div_ifdiv(A304,"2018/06/30")</f>
        <v>0</v>
      </c>
      <c r="I304" s="3" t="str">
        <f>[1]!s_div_recorddate(A304,"2016/12/31")</f>
        <v>2017-07-20</v>
      </c>
      <c r="J304" s="13">
        <f>[1]!s_div_cashbeforetax(A304,"2016/12/31")</f>
        <v>0.25</v>
      </c>
      <c r="K304" s="14">
        <f>[1]!s_dq_close(A304,I304,3)</f>
        <v>6.82245073441144</v>
      </c>
      <c r="L304" s="6">
        <f t="shared" si="16"/>
        <v>3.6643723748569806E-2</v>
      </c>
      <c r="M304" s="10">
        <f>[1]!s_performanceexpress_perfexnetprofittoshareholder(A304,"2017/12/31",1)</f>
        <v>0</v>
      </c>
      <c r="N304" s="23" t="str">
        <f>[1]!s_div_ifdiv(A304,"2017/06/30")</f>
        <v>是</v>
      </c>
      <c r="O304" s="3" t="str">
        <f>[1]!s_div_recorddate(A304,"2017/06/30")</f>
        <v>2017-10-19</v>
      </c>
      <c r="P304" s="13">
        <f>[1]!s_div_cashbeforetax(A304,"2017/06/30")</f>
        <v>0.15</v>
      </c>
      <c r="Q304" s="14">
        <f>[1]!s_dq_close(A304,O304,3)</f>
        <v>7.4400001818850567</v>
      </c>
      <c r="R304" s="6">
        <f t="shared" si="17"/>
        <v>2.016128982969928E-2</v>
      </c>
    </row>
    <row r="305" spans="1:18" x14ac:dyDescent="0.15">
      <c r="A305" s="5" t="s">
        <v>407</v>
      </c>
      <c r="B305" s="5" t="s">
        <v>408</v>
      </c>
      <c r="C305" s="6">
        <v>3.3370000000000001E-3</v>
      </c>
      <c r="D305" s="18">
        <f>C305*L305*[1]!s_dq_close("000300.SH",I305,1)</f>
        <v>0.13198011319667255</v>
      </c>
      <c r="E305" s="4" t="str">
        <f>[1]!s_div_ifdiv(A305,"2017/12/31")</f>
        <v>是</v>
      </c>
      <c r="F305" s="3" t="str">
        <f>[1]!s_div_progress(A305,"20171231")</f>
        <v>董事会预案</v>
      </c>
      <c r="G305" s="3">
        <f>[1]!s_div_exdate(A305,"2017/12/31")</f>
        <v>0</v>
      </c>
      <c r="H305" s="4">
        <f>[1]!s_div_ifdiv(A305,"2018/06/30")</f>
        <v>0</v>
      </c>
      <c r="I305" s="3" t="str">
        <f>[1]!s_div_recorddate(A305,"2016/12/31")</f>
        <v>2017-07-20</v>
      </c>
      <c r="J305" s="13">
        <f>[1]!s_div_cashbeforetax(A305,"2016/12/31")</f>
        <v>0.189</v>
      </c>
      <c r="K305" s="14">
        <f>[1]!s_dq_close(A305,I305,3)</f>
        <v>17.910004284490149</v>
      </c>
      <c r="L305" s="6">
        <f t="shared" si="16"/>
        <v>1.0552761294628598E-2</v>
      </c>
      <c r="M305" s="10">
        <f>[1]!s_performanceexpress_perfexnetprofittoshareholder(A305,"2017/12/31",1)</f>
        <v>0</v>
      </c>
      <c r="N305" s="23" t="str">
        <f>[1]!s_div_ifdiv(A305,"2017/06/30")</f>
        <v>否</v>
      </c>
      <c r="O305" s="3">
        <f>[1]!s_div_recorddate(A305,"2017/06/30")</f>
        <v>0</v>
      </c>
      <c r="P305" s="13">
        <f>[1]!s_div_cashbeforetax(A305,"2017/06/30")</f>
        <v>0</v>
      </c>
      <c r="Q305" s="14">
        <f>[1]!s_dq_close(A305,O305,3)</f>
        <v>22.222486696922573</v>
      </c>
      <c r="R305" s="6">
        <f t="shared" si="17"/>
        <v>0</v>
      </c>
    </row>
    <row r="306" spans="1:18" s="33" customFormat="1" x14ac:dyDescent="0.15">
      <c r="A306" s="27" t="s">
        <v>365</v>
      </c>
      <c r="B306" s="27" t="s">
        <v>366</v>
      </c>
      <c r="C306" s="28">
        <v>2.0990000000000002E-3</v>
      </c>
      <c r="D306" s="29">
        <f>C306*L306*[1]!s_dq_close("000300.SH",I306,1)</f>
        <v>8.6292245055018257E-2</v>
      </c>
      <c r="E306" s="24" t="str">
        <f>[1]!s_div_ifdiv(A306,"2017/12/31")</f>
        <v>是</v>
      </c>
      <c r="F306" s="24" t="str">
        <f>[1]!s_div_progress(A306,"20171231")</f>
        <v>董事会预案</v>
      </c>
      <c r="G306" s="24">
        <f>[1]!s_div_exdate(A306,"2017/12/31")</f>
        <v>0</v>
      </c>
      <c r="H306" s="24">
        <f>[1]!s_div_ifdiv(A306,"2018/06/30")</f>
        <v>0</v>
      </c>
      <c r="I306" s="34">
        <v>43174</v>
      </c>
      <c r="J306" s="30">
        <v>5.5E-2</v>
      </c>
      <c r="K306" s="30">
        <f>[1]!s_dq_close(A306,I306,3)</f>
        <v>5.48</v>
      </c>
      <c r="L306" s="28">
        <f t="shared" si="16"/>
        <v>1.0036496350364963E-2</v>
      </c>
      <c r="M306" s="31">
        <f>[1]!s_performanceexpress_perfexnetprofittoshareholder(A306,"2017/12/31",1)</f>
        <v>0</v>
      </c>
      <c r="N306" s="32" t="str">
        <f>[1]!s_div_ifdiv(A306,"2017/06/30")</f>
        <v>是</v>
      </c>
      <c r="O306" s="24" t="str">
        <f>[1]!s_div_recorddate(A306,"2017/06/30")</f>
        <v>2017-11-17</v>
      </c>
      <c r="P306" s="30">
        <f>[1]!s_div_cashbeforetax(A306,"2017/06/30")</f>
        <v>1.4999999999999999E-2</v>
      </c>
      <c r="Q306" s="30">
        <f>[1]!s_dq_close(A306,O306,3)</f>
        <v>6.3299999337607042</v>
      </c>
      <c r="R306" s="28">
        <f t="shared" si="17"/>
        <v>2.3696682712425208E-3</v>
      </c>
    </row>
    <row r="307" spans="1:18" x14ac:dyDescent="0.15">
      <c r="A307" s="5" t="s">
        <v>319</v>
      </c>
      <c r="B307" s="5" t="s">
        <v>320</v>
      </c>
      <c r="C307" s="6">
        <v>1.3780000000000001E-3</v>
      </c>
      <c r="D307" s="18">
        <f>C307*L307*[1]!s_dq_close("000300.SH",I307,1)</f>
        <v>7.4216341806634084E-2</v>
      </c>
      <c r="E307" s="4" t="str">
        <f>[1]!s_div_ifdiv(A307,"2017/12/31")</f>
        <v>是</v>
      </c>
      <c r="F307" s="3" t="str">
        <f>[1]!s_div_progress(A307,"20171231")</f>
        <v>董事会预案</v>
      </c>
      <c r="G307" s="3">
        <f>[1]!s_div_exdate(A307,"2017/12/31")</f>
        <v>0</v>
      </c>
      <c r="H307" s="4">
        <f>[1]!s_div_ifdiv(A307,"2018/06/30")</f>
        <v>0</v>
      </c>
      <c r="I307" s="3" t="str">
        <f>[1]!s_div_recorddate(A307,"2016/12/31")</f>
        <v>2017-07-20</v>
      </c>
      <c r="J307" s="13">
        <f>[1]!s_div_cashbeforetax(A307,"2016/12/31")</f>
        <v>0.33999999999999997</v>
      </c>
      <c r="K307" s="14">
        <f>[1]!s_dq_close(A307,I307,3)</f>
        <v>23.660001416009404</v>
      </c>
      <c r="L307" s="6">
        <f t="shared" si="16"/>
        <v>1.4370244279442052E-2</v>
      </c>
      <c r="M307" s="10">
        <f>[1]!s_performanceexpress_perfexnetprofittoshareholder(A307,"2017/12/31",1)</f>
        <v>0</v>
      </c>
      <c r="N307" s="23" t="str">
        <f>[1]!s_div_ifdiv(A307,"2017/06/30")</f>
        <v>否</v>
      </c>
      <c r="O307" s="3">
        <f>[1]!s_div_recorddate(A307,"2017/06/30")</f>
        <v>0</v>
      </c>
      <c r="P307" s="13">
        <f>[1]!s_div_cashbeforetax(A307,"2017/06/30")</f>
        <v>0</v>
      </c>
      <c r="Q307" s="14">
        <f>[1]!s_dq_close(A307,O307,3)</f>
        <v>7.6691069228699682</v>
      </c>
      <c r="R307" s="6">
        <f t="shared" si="17"/>
        <v>0</v>
      </c>
    </row>
    <row r="308" spans="1:18" x14ac:dyDescent="0.15">
      <c r="A308" s="5" t="s">
        <v>325</v>
      </c>
      <c r="B308" s="5" t="s">
        <v>326</v>
      </c>
      <c r="C308" s="6">
        <v>2.3289999999999999E-3</v>
      </c>
      <c r="D308" s="18">
        <f>C308*L308*[1]!s_dq_close("000300.SH",I308,1)</f>
        <v>7.6308469286813507E-2</v>
      </c>
      <c r="E308" s="4" t="str">
        <f>[1]!s_div_ifdiv(A308,"2017/12/31")</f>
        <v>是</v>
      </c>
      <c r="F308" s="3" t="str">
        <f>[1]!s_div_progress(A308,"20171231")</f>
        <v>董事会预案</v>
      </c>
      <c r="G308" s="3">
        <f>[1]!s_div_exdate(A308,"2017/12/31")</f>
        <v>0</v>
      </c>
      <c r="H308" s="4">
        <f>[1]!s_div_ifdiv(A308,"2018/06/30")</f>
        <v>0</v>
      </c>
      <c r="I308" s="3" t="str">
        <f>[1]!s_div_recorddate(A308,"2016/12/31")</f>
        <v>2017-07-21</v>
      </c>
      <c r="J308" s="13">
        <f>[1]!s_div_cashbeforetax(A308,"2016/12/31")</f>
        <v>0.1</v>
      </c>
      <c r="K308" s="14">
        <f>[1]!s_dq_close(A308,I308,3)</f>
        <v>11.380000007287034</v>
      </c>
      <c r="L308" s="6">
        <f t="shared" si="16"/>
        <v>8.7873462158142637E-3</v>
      </c>
      <c r="M308" s="10">
        <f>[1]!s_performanceexpress_perfexnetprofittoshareholder(A308,"2017/12/31",1)</f>
        <v>0</v>
      </c>
      <c r="N308" s="23" t="str">
        <f>[1]!s_div_ifdiv(A308,"2017/06/30")</f>
        <v>否</v>
      </c>
      <c r="O308" s="3">
        <f>[1]!s_div_recorddate(A308,"2017/06/30")</f>
        <v>0</v>
      </c>
      <c r="P308" s="13">
        <f>[1]!s_div_cashbeforetax(A308,"2017/06/30")</f>
        <v>0</v>
      </c>
      <c r="Q308" s="14">
        <f>[1]!s_dq_close(A308,O308,3)</f>
        <v>1.4683376486752595</v>
      </c>
      <c r="R308" s="6">
        <f t="shared" si="17"/>
        <v>0</v>
      </c>
    </row>
    <row r="309" spans="1:18" x14ac:dyDescent="0.15">
      <c r="A309" s="5" t="s">
        <v>536</v>
      </c>
      <c r="B309" s="5" t="s">
        <v>537</v>
      </c>
      <c r="C309" s="6">
        <v>1.774E-3</v>
      </c>
      <c r="D309" s="18">
        <f>C309*L309*[1]!s_dq_close("000300.SH",I309,1)</f>
        <v>0.20913595954926542</v>
      </c>
      <c r="E309" s="4" t="str">
        <f>[1]!s_div_ifdiv(A309,"2017/12/31")</f>
        <v>是</v>
      </c>
      <c r="F309" s="3" t="str">
        <f>[1]!s_div_progress(A309,"20171231")</f>
        <v>董事会预案</v>
      </c>
      <c r="G309" s="3">
        <f>[1]!s_div_exdate(A309,"2017/12/31")</f>
        <v>0</v>
      </c>
      <c r="H309" s="4">
        <f>[1]!s_div_ifdiv(A309,"2018/06/30")</f>
        <v>0</v>
      </c>
      <c r="I309" s="3" t="str">
        <f>[1]!s_div_recorddate(A309,"2016/12/31")</f>
        <v>2017-07-21</v>
      </c>
      <c r="J309" s="13">
        <f>[1]!s_div_cashbeforetax(A309,"2016/12/31")</f>
        <v>0.215</v>
      </c>
      <c r="K309" s="14">
        <f>[1]!s_dq_close(A309,I309,3)</f>
        <v>6.799999453374709</v>
      </c>
      <c r="L309" s="6">
        <f t="shared" si="16"/>
        <v>3.1617649600442194E-2</v>
      </c>
      <c r="M309" s="10">
        <f>[1]!s_performanceexpress_perfexnetprofittoshareholder(A309,"2017/12/31",1)</f>
        <v>42566000000</v>
      </c>
      <c r="N309" s="23" t="str">
        <f>[1]!s_div_ifdiv(A309,"2017/06/30")</f>
        <v>否</v>
      </c>
      <c r="O309" s="3">
        <f>[1]!s_div_recorddate(A309,"2017/06/30")</f>
        <v>0</v>
      </c>
      <c r="P309" s="13">
        <f>[1]!s_div_cashbeforetax(A309,"2017/06/30")</f>
        <v>0</v>
      </c>
      <c r="Q309" s="14">
        <f>[1]!s_dq_close(A309,O309,3)</f>
        <v>8.3988237214692987</v>
      </c>
      <c r="R309" s="6">
        <f t="shared" si="17"/>
        <v>0</v>
      </c>
    </row>
    <row r="310" spans="1:18" x14ac:dyDescent="0.15">
      <c r="A310" s="5" t="s">
        <v>588</v>
      </c>
      <c r="B310" s="5" t="s">
        <v>589</v>
      </c>
      <c r="C310" s="6">
        <v>8.7099999999999992E-4</v>
      </c>
      <c r="D310" s="18">
        <f>C310*L310*[1]!s_dq_close("000300.SH",I310,1)</f>
        <v>1.9667201132975064E-2</v>
      </c>
      <c r="E310" s="4" t="str">
        <f>[1]!s_div_ifdiv(A310,"2017/12/31")</f>
        <v>是</v>
      </c>
      <c r="F310" s="3" t="str">
        <f>[1]!s_div_progress(A310,"20171231")</f>
        <v>董事会预案</v>
      </c>
      <c r="G310" s="3">
        <f>[1]!s_div_exdate(A310,"2017/12/31")</f>
        <v>0</v>
      </c>
      <c r="H310" s="4">
        <f>[1]!s_div_ifdiv(A310,"2018/06/30")</f>
        <v>0</v>
      </c>
      <c r="I310" s="3" t="str">
        <f>[1]!s_div_recorddate(A310,"2016/12/31")</f>
        <v>2017-07-21</v>
      </c>
      <c r="J310" s="13">
        <f>[1]!s_div_cashbeforetax(A310,"2016/12/31")</f>
        <v>3.9E-2</v>
      </c>
      <c r="K310" s="14">
        <f>[1]!s_dq_close(A310,I310,3)</f>
        <v>6.4399977921637594</v>
      </c>
      <c r="L310" s="6">
        <f t="shared" si="16"/>
        <v>6.055902697273516E-3</v>
      </c>
      <c r="M310" s="10">
        <f>[1]!s_performanceexpress_perfexnetprofittoshareholder(A310,"2017/12/31",1)</f>
        <v>0</v>
      </c>
      <c r="N310" s="23" t="str">
        <f>[1]!s_div_ifdiv(A310,"2017/06/30")</f>
        <v>否</v>
      </c>
      <c r="O310" s="3">
        <f>[1]!s_div_recorddate(A310,"2017/06/30")</f>
        <v>0</v>
      </c>
      <c r="P310" s="13">
        <f>[1]!s_div_cashbeforetax(A310,"2017/06/30")</f>
        <v>0</v>
      </c>
      <c r="Q310" s="14">
        <f>[1]!s_dq_close(A310,O310,3)</f>
        <v>19.449985938185844</v>
      </c>
      <c r="R310" s="6">
        <f t="shared" si="17"/>
        <v>0</v>
      </c>
    </row>
    <row r="311" spans="1:18" x14ac:dyDescent="0.15">
      <c r="A311" s="5" t="s">
        <v>263</v>
      </c>
      <c r="B311" s="5" t="s">
        <v>264</v>
      </c>
      <c r="C311" s="6">
        <v>1.4810000000000001E-3</v>
      </c>
      <c r="D311" s="18">
        <f>C311*L311*[1]!s_dq_close("000300.SH",I311,1)</f>
        <v>0.17271267665990375</v>
      </c>
      <c r="E311" s="4" t="str">
        <f>[1]!s_div_ifdiv(A311,"2017/12/31")</f>
        <v>是</v>
      </c>
      <c r="F311" s="3" t="str">
        <f>[1]!s_div_progress(A311,"20171231")</f>
        <v>董事会预案</v>
      </c>
      <c r="G311" s="3">
        <f>[1]!s_div_exdate(A311,"2017/12/31")</f>
        <v>0</v>
      </c>
      <c r="H311" s="4">
        <f>[1]!s_div_ifdiv(A311,"2018/06/30")</f>
        <v>0</v>
      </c>
      <c r="I311" s="3" t="str">
        <f>[1]!s_div_recorddate(A311,"2016/12/31")</f>
        <v>2017-07-24</v>
      </c>
      <c r="J311" s="13">
        <f>[1]!s_div_cashbeforetax(A311,"2016/12/31")</f>
        <v>0.4</v>
      </c>
      <c r="K311" s="14">
        <f>[1]!s_dq_close(A311,I311,3)</f>
        <v>12.840000175591259</v>
      </c>
      <c r="L311" s="6">
        <f t="shared" si="16"/>
        <v>3.1152647549055095E-2</v>
      </c>
      <c r="M311" s="10">
        <f>[1]!s_performanceexpress_perfexnetprofittoshareholder(A311,"2017/12/31",1)</f>
        <v>0</v>
      </c>
      <c r="N311" s="23" t="str">
        <f>[1]!s_div_ifdiv(A311,"2017/06/30")</f>
        <v>否</v>
      </c>
      <c r="O311" s="3">
        <f>[1]!s_div_recorddate(A311,"2017/06/30")</f>
        <v>0</v>
      </c>
      <c r="P311" s="13">
        <f>[1]!s_div_cashbeforetax(A311,"2017/06/30")</f>
        <v>0</v>
      </c>
      <c r="Q311" s="14">
        <f>[1]!s_dq_close(A311,O311,3)</f>
        <v>1.0400949892060938</v>
      </c>
      <c r="R311" s="6">
        <f t="shared" si="17"/>
        <v>0</v>
      </c>
    </row>
    <row r="312" spans="1:18" x14ac:dyDescent="0.15">
      <c r="A312" s="5" t="s">
        <v>405</v>
      </c>
      <c r="B312" s="5" t="s">
        <v>406</v>
      </c>
      <c r="C312" s="6">
        <v>1.0820000000000001E-3</v>
      </c>
      <c r="D312" s="18">
        <f>C312*L312*[1]!s_dq_close("000300.SH",I312,1)</f>
        <v>5.0393804420909023E-2</v>
      </c>
      <c r="E312" s="4" t="str">
        <f>[1]!s_div_ifdiv(A312,"2017/12/31")</f>
        <v>是</v>
      </c>
      <c r="F312" s="3" t="str">
        <f>[1]!s_div_progress(A312,"20171231")</f>
        <v>董事会预案</v>
      </c>
      <c r="G312" s="3">
        <f>[1]!s_div_exdate(A312,"2017/12/31")</f>
        <v>0</v>
      </c>
      <c r="H312" s="4">
        <f>[1]!s_div_ifdiv(A312,"2018/06/30")</f>
        <v>0</v>
      </c>
      <c r="I312" s="3" t="str">
        <f>[1]!s_div_recorddate(A312,"2016/12/31")</f>
        <v>2017-07-24</v>
      </c>
      <c r="J312" s="13">
        <f>[1]!s_div_cashbeforetax(A312,"2016/12/31")</f>
        <v>0.21299999999999999</v>
      </c>
      <c r="K312" s="14">
        <f>[1]!s_dq_close(A312,I312,3)</f>
        <v>17.120006006326395</v>
      </c>
      <c r="L312" s="6">
        <f t="shared" si="16"/>
        <v>1.2441584420080788E-2</v>
      </c>
      <c r="M312" s="10">
        <f>[1]!s_performanceexpress_perfexnetprofittoshareholder(A312,"2017/12/31",1)</f>
        <v>0</v>
      </c>
      <c r="N312" s="23" t="str">
        <f>[1]!s_div_ifdiv(A312,"2017/06/30")</f>
        <v>否</v>
      </c>
      <c r="O312" s="3">
        <f>[1]!s_div_recorddate(A312,"2017/06/30")</f>
        <v>0</v>
      </c>
      <c r="P312" s="13">
        <f>[1]!s_div_cashbeforetax(A312,"2017/06/30")</f>
        <v>0</v>
      </c>
      <c r="Q312" s="14">
        <f>[1]!s_dq_close(A312,O312,3)</f>
        <v>12.684412990261452</v>
      </c>
      <c r="R312" s="6">
        <f t="shared" si="17"/>
        <v>0</v>
      </c>
    </row>
    <row r="313" spans="1:18" x14ac:dyDescent="0.15">
      <c r="A313" s="5" t="s">
        <v>227</v>
      </c>
      <c r="B313" s="5" t="s">
        <v>228</v>
      </c>
      <c r="C313" s="6">
        <v>3.4510000000000001E-3</v>
      </c>
      <c r="D313" s="18">
        <f>C313*L313*[1]!s_dq_close("000300.SH",I313,1)</f>
        <v>0.15634830738298097</v>
      </c>
      <c r="E313" s="4" t="str">
        <f>[1]!s_div_ifdiv(A313,"2017/12/31")</f>
        <v>是</v>
      </c>
      <c r="F313" s="3" t="str">
        <f>[1]!s_div_progress(A313,"20171231")</f>
        <v>董事会预案</v>
      </c>
      <c r="G313" s="3">
        <f>[1]!s_div_exdate(A313,"2017/12/31")</f>
        <v>0</v>
      </c>
      <c r="H313" s="4">
        <f>[1]!s_div_ifdiv(A313,"2018/06/30")</f>
        <v>0</v>
      </c>
      <c r="I313" s="3" t="str">
        <f>[1]!s_div_recorddate(A313,"2016/12/31")</f>
        <v>2017-07-25</v>
      </c>
      <c r="J313" s="13">
        <f>[1]!s_div_cashbeforetax(A313,"2016/12/31")</f>
        <v>0.1</v>
      </c>
      <c r="K313" s="14">
        <f>[1]!s_dq_close(A313,I313,3)</f>
        <v>8.2100013257945026</v>
      </c>
      <c r="L313" s="6">
        <f t="shared" si="16"/>
        <v>1.2180265998961061E-2</v>
      </c>
      <c r="M313" s="10">
        <f>[1]!s_performanceexpress_perfexnetprofittoshareholder(A313,"2017/12/31",1)</f>
        <v>0</v>
      </c>
      <c r="N313" s="23" t="str">
        <f>[1]!s_div_ifdiv(A313,"2017/06/30")</f>
        <v>否</v>
      </c>
      <c r="O313" s="3">
        <f>[1]!s_div_recorddate(A313,"2017/06/30")</f>
        <v>0</v>
      </c>
      <c r="P313" s="13">
        <f>[1]!s_div_cashbeforetax(A313,"2017/06/30")</f>
        <v>0</v>
      </c>
      <c r="Q313" s="14">
        <f>[1]!s_dq_close(A313,O313,3)</f>
        <v>2.3276392159215322</v>
      </c>
      <c r="R313" s="6">
        <f t="shared" si="17"/>
        <v>0</v>
      </c>
    </row>
    <row r="314" spans="1:18" x14ac:dyDescent="0.15">
      <c r="A314" s="5" t="s">
        <v>505</v>
      </c>
      <c r="B314" s="5" t="s">
        <v>506</v>
      </c>
      <c r="C314" s="6">
        <v>7.3800000000000005E-4</v>
      </c>
      <c r="D314" s="18">
        <f>C314*L314*[1]!s_dq_close("000300.SH",I314,1)</f>
        <v>5.4249689149733285E-2</v>
      </c>
      <c r="E314" s="4" t="str">
        <f>[1]!s_div_ifdiv(A314,"2017/12/31")</f>
        <v>是</v>
      </c>
      <c r="F314" s="3" t="str">
        <f>[1]!s_div_progress(A314,"20171231")</f>
        <v>董事会预案</v>
      </c>
      <c r="G314" s="3">
        <f>[1]!s_div_exdate(A314,"2017/12/31")</f>
        <v>0</v>
      </c>
      <c r="H314" s="4">
        <f>[1]!s_div_ifdiv(A314,"2018/06/30")</f>
        <v>0</v>
      </c>
      <c r="I314" s="3" t="str">
        <f>[1]!s_div_recorddate(A314,"2016/12/31")</f>
        <v>2017-07-25</v>
      </c>
      <c r="J314" s="13">
        <f>[1]!s_div_cashbeforetax(A314,"2016/12/31")</f>
        <v>0.1</v>
      </c>
      <c r="K314" s="14">
        <f>[1]!s_dq_close(A314,I314,3)</f>
        <v>5.0600004995853443</v>
      </c>
      <c r="L314" s="6">
        <f t="shared" si="16"/>
        <v>1.9762843898571705E-2</v>
      </c>
      <c r="M314" s="10">
        <f>[1]!s_performanceexpress_perfexnetprofittoshareholder(A314,"2017/12/31",1)</f>
        <v>0</v>
      </c>
      <c r="N314" s="23" t="str">
        <f>[1]!s_div_ifdiv(A314,"2017/06/30")</f>
        <v>否</v>
      </c>
      <c r="O314" s="3">
        <f>[1]!s_div_recorddate(A314,"2017/06/30")</f>
        <v>0</v>
      </c>
      <c r="P314" s="13">
        <f>[1]!s_div_cashbeforetax(A314,"2017/06/30")</f>
        <v>0</v>
      </c>
      <c r="Q314" s="14">
        <f>[1]!s_dq_close(A314,O314,3)</f>
        <v>5.3039310705447811</v>
      </c>
      <c r="R314" s="6">
        <f t="shared" si="17"/>
        <v>0</v>
      </c>
    </row>
    <row r="315" spans="1:18" x14ac:dyDescent="0.15">
      <c r="A315" s="5" t="s">
        <v>381</v>
      </c>
      <c r="B315" s="5" t="s">
        <v>382</v>
      </c>
      <c r="C315" s="6">
        <v>8.3299999999999989E-3</v>
      </c>
      <c r="D315" s="18">
        <f>C315*L315*[1]!s_dq_close("000300.SH",I315,1)</f>
        <v>0.45974914065280037</v>
      </c>
      <c r="E315" s="4" t="str">
        <f>[1]!s_div_ifdiv(A315,"2017/12/31")</f>
        <v>是</v>
      </c>
      <c r="F315" s="3" t="str">
        <f>[1]!s_div_progress(A315,"20171231")</f>
        <v>董事会预案</v>
      </c>
      <c r="G315" s="3">
        <f>[1]!s_div_exdate(A315,"2017/12/31")</f>
        <v>0</v>
      </c>
      <c r="H315" s="4">
        <f>[1]!s_div_ifdiv(A315,"2018/06/30")</f>
        <v>0</v>
      </c>
      <c r="I315" s="3" t="str">
        <f>[1]!s_div_recorddate(A315,"2016/12/31")</f>
        <v>2017-07-26</v>
      </c>
      <c r="J315" s="13">
        <f>[1]!s_div_cashbeforetax(A315,"2016/12/31")</f>
        <v>0.22000000000000003</v>
      </c>
      <c r="K315" s="14">
        <f>[1]!s_dq_close(A315,I315,3)</f>
        <v>14.769999944313408</v>
      </c>
      <c r="L315" s="6">
        <f t="shared" si="16"/>
        <v>1.4895057605244077E-2</v>
      </c>
      <c r="M315" s="10">
        <f>[1]!s_performanceexpress_perfexnetprofittoshareholder(A315,"2017/12/31",1)</f>
        <v>8609347900</v>
      </c>
      <c r="N315" s="23" t="str">
        <f>[1]!s_div_ifdiv(A315,"2017/06/30")</f>
        <v>否</v>
      </c>
      <c r="O315" s="3">
        <f>[1]!s_div_recorddate(A315,"2017/06/30")</f>
        <v>0</v>
      </c>
      <c r="P315" s="13">
        <f>[1]!s_div_cashbeforetax(A315,"2017/06/30")</f>
        <v>0</v>
      </c>
      <c r="Q315" s="14">
        <f>[1]!s_dq_close(A315,O315,3)</f>
        <v>0.69953405969206972</v>
      </c>
      <c r="R315" s="6">
        <f t="shared" si="17"/>
        <v>0</v>
      </c>
    </row>
    <row r="316" spans="1:18" x14ac:dyDescent="0.15">
      <c r="A316" s="5" t="s">
        <v>527</v>
      </c>
      <c r="B316" s="5" t="s">
        <v>528</v>
      </c>
      <c r="C316" s="6">
        <v>2.849E-3</v>
      </c>
      <c r="D316" s="18">
        <f>C316*L316*[1]!s_dq_close("000300.SH",I316,1)</f>
        <v>0.14736447765316898</v>
      </c>
      <c r="E316" s="4" t="str">
        <f>[1]!s_div_ifdiv(A316,"2017/12/31")</f>
        <v>是</v>
      </c>
      <c r="F316" s="3" t="str">
        <f>[1]!s_div_progress(A316,"20171231")</f>
        <v>董事会预案</v>
      </c>
      <c r="G316" s="3">
        <f>[1]!s_div_exdate(A316,"2017/12/31")</f>
        <v>0</v>
      </c>
      <c r="H316" s="4">
        <f>[1]!s_div_ifdiv(A316,"2018/06/30")</f>
        <v>0</v>
      </c>
      <c r="I316" s="3" t="str">
        <f>[1]!s_div_recorddate(A316,"2016/12/31")</f>
        <v>2017-07-26</v>
      </c>
      <c r="J316" s="13">
        <f>[1]!s_div_cashbeforetax(A316,"2016/12/31")</f>
        <v>0.11000000000000001</v>
      </c>
      <c r="K316" s="14">
        <f>[1]!s_dq_close(A316,I316,3)</f>
        <v>7.8799971958576585</v>
      </c>
      <c r="L316" s="6">
        <f t="shared" si="16"/>
        <v>1.3959395830473722E-2</v>
      </c>
      <c r="M316" s="10">
        <f>[1]!s_performanceexpress_perfexnetprofittoshareholder(A316,"2017/12/31",1)</f>
        <v>4491527455.8400002</v>
      </c>
      <c r="N316" s="23" t="str">
        <f>[1]!s_div_ifdiv(A316,"2017/06/30")</f>
        <v>否</v>
      </c>
      <c r="O316" s="3">
        <f>[1]!s_div_recorddate(A316,"2017/06/30")</f>
        <v>0</v>
      </c>
      <c r="P316" s="13">
        <f>[1]!s_div_cashbeforetax(A316,"2017/06/30")</f>
        <v>0</v>
      </c>
      <c r="Q316" s="14">
        <f>[1]!s_dq_close(A316,O316,3)</f>
        <v>4.7514634117844077</v>
      </c>
      <c r="R316" s="6">
        <f t="shared" si="17"/>
        <v>0</v>
      </c>
    </row>
    <row r="317" spans="1:18" x14ac:dyDescent="0.15">
      <c r="A317" s="5" t="s">
        <v>429</v>
      </c>
      <c r="B317" s="5" t="s">
        <v>430</v>
      </c>
      <c r="C317" s="6">
        <v>3.6700000000000003E-4</v>
      </c>
      <c r="D317" s="18">
        <f>C317*L317*[1]!s_dq_close("000300.SH",I317,1)</f>
        <v>2.2206610662628225E-2</v>
      </c>
      <c r="E317" s="4" t="str">
        <f>[1]!s_div_ifdiv(A317,"2017/12/31")</f>
        <v>是</v>
      </c>
      <c r="F317" s="3" t="str">
        <f>[1]!s_div_progress(A317,"20171231")</f>
        <v>董事会预案</v>
      </c>
      <c r="G317" s="3">
        <f>[1]!s_div_exdate(A317,"2017/12/31")</f>
        <v>0</v>
      </c>
      <c r="H317" s="4">
        <f>[1]!s_div_ifdiv(A317,"2018/06/30")</f>
        <v>0</v>
      </c>
      <c r="I317" s="3" t="str">
        <f>[1]!s_div_recorddate(A317,"2016/12/31")</f>
        <v>2017-07-27</v>
      </c>
      <c r="J317" s="13">
        <f>[1]!s_div_cashbeforetax(A317,"2016/12/31")</f>
        <v>0.4</v>
      </c>
      <c r="K317" s="14">
        <f>[1]!s_dq_close(A317,I317,3)</f>
        <v>24.539998032077147</v>
      </c>
      <c r="L317" s="6">
        <f t="shared" si="16"/>
        <v>1.6299919807538088E-2</v>
      </c>
      <c r="M317" s="10">
        <f>[1]!s_performanceexpress_perfexnetprofittoshareholder(A317,"2017/12/31",1)</f>
        <v>0</v>
      </c>
      <c r="N317" s="23" t="str">
        <f>[1]!s_div_ifdiv(A317,"2017/06/30")</f>
        <v>否</v>
      </c>
      <c r="O317" s="3">
        <f>[1]!s_div_recorddate(A317,"2017/06/30")</f>
        <v>0</v>
      </c>
      <c r="P317" s="13">
        <f>[1]!s_div_cashbeforetax(A317,"2017/06/30")</f>
        <v>0</v>
      </c>
      <c r="Q317" s="14">
        <f>[1]!s_dq_close(A317,O317,3)</f>
        <v>31.270294204467188</v>
      </c>
      <c r="R317" s="6">
        <f t="shared" si="17"/>
        <v>0</v>
      </c>
    </row>
    <row r="318" spans="1:18" x14ac:dyDescent="0.15">
      <c r="A318" s="5" t="s">
        <v>359</v>
      </c>
      <c r="B318" s="5" t="s">
        <v>360</v>
      </c>
      <c r="C318" s="6">
        <v>5.0680000000000005E-3</v>
      </c>
      <c r="D318" s="18">
        <f>C318*L318*[1]!s_dq_close("000300.SH",I318,1)</f>
        <v>0.34068152430292015</v>
      </c>
      <c r="E318" s="4" t="str">
        <f>[1]!s_div_ifdiv(A318,"2017/12/31")</f>
        <v>是</v>
      </c>
      <c r="F318" s="3" t="str">
        <f>[1]!s_div_progress(A318,"20171231")</f>
        <v>董事会预案</v>
      </c>
      <c r="G318" s="3">
        <f>[1]!s_div_exdate(A318,"2017/12/31")</f>
        <v>0</v>
      </c>
      <c r="H318" s="4">
        <f>[1]!s_div_ifdiv(A318,"2018/06/30")</f>
        <v>0</v>
      </c>
      <c r="I318" s="3" t="str">
        <f>[1]!s_div_recorddate(A318,"2016/12/31")</f>
        <v>2017-07-31</v>
      </c>
      <c r="J318" s="13">
        <f>[1]!s_div_cashbeforetax(A318,"2016/12/31")</f>
        <v>0.248</v>
      </c>
      <c r="K318" s="14">
        <f>[1]!s_dq_close(A318,I318,3)</f>
        <v>13.790000121836755</v>
      </c>
      <c r="L318" s="6">
        <f t="shared" si="16"/>
        <v>1.7984046251550555E-2</v>
      </c>
      <c r="M318" s="10">
        <f>[1]!s_performanceexpress_perfexnetprofittoshareholder(A318,"2017/12/31",1)</f>
        <v>6926034300</v>
      </c>
      <c r="N318" s="23" t="str">
        <f>[1]!s_div_ifdiv(A318,"2017/06/30")</f>
        <v>否</v>
      </c>
      <c r="O318" s="3">
        <f>[1]!s_div_recorddate(A318,"2017/06/30")</f>
        <v>0</v>
      </c>
      <c r="P318" s="13">
        <f>[1]!s_div_cashbeforetax(A318,"2017/06/30")</f>
        <v>0</v>
      </c>
      <c r="Q318" s="14">
        <f>[1]!s_dq_close(A318,O318,3)</f>
        <v>0.35988270693811364</v>
      </c>
      <c r="R318" s="6">
        <f t="shared" si="17"/>
        <v>0</v>
      </c>
    </row>
    <row r="319" spans="1:18" x14ac:dyDescent="0.15">
      <c r="A319" s="5" t="s">
        <v>469</v>
      </c>
      <c r="B319" s="5" t="s">
        <v>470</v>
      </c>
      <c r="C319" s="6">
        <v>1.0718E-2</v>
      </c>
      <c r="D319" s="18">
        <f>C319*L319*[1]!s_dq_close("000300.SH",I319,1)</f>
        <v>0.80614642897895072</v>
      </c>
      <c r="E319" s="4" t="str">
        <f>[1]!s_div_ifdiv(A319,"2017/12/31")</f>
        <v>是</v>
      </c>
      <c r="F319" s="3" t="str">
        <f>[1]!s_div_progress(A319,"20171231")</f>
        <v>董事会预案</v>
      </c>
      <c r="G319" s="3">
        <f>[1]!s_div_exdate(A319,"2017/12/31")</f>
        <v>0</v>
      </c>
      <c r="H319" s="4">
        <f>[1]!s_div_ifdiv(A319,"2018/06/30")</f>
        <v>0</v>
      </c>
      <c r="I319" s="3" t="str">
        <f>[1]!s_div_recorddate(A319,"2016/12/31")</f>
        <v>2017-08-01</v>
      </c>
      <c r="J319" s="13">
        <f>[1]!s_div_cashbeforetax(A319,"2016/12/31")</f>
        <v>0.7</v>
      </c>
      <c r="K319" s="14">
        <f>[1]!s_dq_close(A319,I319,3)</f>
        <v>35.089994793016217</v>
      </c>
      <c r="L319" s="6">
        <f t="shared" si="16"/>
        <v>1.9948706294459679E-2</v>
      </c>
      <c r="M319" s="10">
        <f>[1]!s_performanceexpress_perfexnetprofittoshareholder(A319,"2017/12/31",1)</f>
        <v>0</v>
      </c>
      <c r="N319" s="23" t="str">
        <f>[1]!s_div_ifdiv(A319,"2017/06/30")</f>
        <v>否</v>
      </c>
      <c r="O319" s="3">
        <f>[1]!s_div_recorddate(A319,"2017/06/30")</f>
        <v>0</v>
      </c>
      <c r="P319" s="13">
        <f>[1]!s_div_cashbeforetax(A319,"2017/06/30")</f>
        <v>0</v>
      </c>
      <c r="Q319" s="14">
        <f>[1]!s_dq_close(A319,O319,3)</f>
        <v>39.624077158780104</v>
      </c>
      <c r="R319" s="6">
        <f t="shared" si="17"/>
        <v>0</v>
      </c>
    </row>
    <row r="320" spans="1:18" x14ac:dyDescent="0.15">
      <c r="A320" s="5" t="s">
        <v>401</v>
      </c>
      <c r="B320" s="5" t="s">
        <v>402</v>
      </c>
      <c r="C320" s="6">
        <v>3.405E-3</v>
      </c>
      <c r="D320" s="18">
        <f>C320*L320*[1]!s_dq_close("000300.SH",I320,1)</f>
        <v>0.11894521755825573</v>
      </c>
      <c r="E320" s="4" t="str">
        <f>[1]!s_div_ifdiv(A320,"2017/12/31")</f>
        <v>是</v>
      </c>
      <c r="F320" s="3" t="str">
        <f>[1]!s_div_progress(A320,"20171231")</f>
        <v>董事会预案</v>
      </c>
      <c r="G320" s="3">
        <f>[1]!s_div_exdate(A320,"2017/12/31")</f>
        <v>0</v>
      </c>
      <c r="H320" s="4">
        <f>[1]!s_div_ifdiv(A320,"2018/06/30")</f>
        <v>0</v>
      </c>
      <c r="I320" s="3" t="str">
        <f>[1]!s_div_recorddate(A320,"2016/12/31")</f>
        <v>2017-08-01</v>
      </c>
      <c r="J320" s="13">
        <f>[1]!s_div_cashbeforetax(A320,"2016/12/31")</f>
        <v>0.15</v>
      </c>
      <c r="K320" s="14">
        <f>[1]!s_dq_close(A320,I320,3)</f>
        <v>16.18999951937403</v>
      </c>
      <c r="L320" s="6">
        <f t="shared" si="16"/>
        <v>9.2649786567627762E-3</v>
      </c>
      <c r="M320" s="10">
        <f>[1]!s_performanceexpress_perfexnetprofittoshareholder(A320,"2017/12/31",1)</f>
        <v>3553626400</v>
      </c>
      <c r="N320" s="23" t="str">
        <f>[1]!s_div_ifdiv(A320,"2017/06/30")</f>
        <v>否</v>
      </c>
      <c r="O320" s="3">
        <f>[1]!s_div_recorddate(A320,"2017/06/30")</f>
        <v>0</v>
      </c>
      <c r="P320" s="13">
        <f>[1]!s_div_cashbeforetax(A320,"2017/06/30")</f>
        <v>0</v>
      </c>
      <c r="Q320" s="14">
        <f>[1]!s_dq_close(A320,O320,3)</f>
        <v>13.880477934461842</v>
      </c>
      <c r="R320" s="6">
        <f t="shared" si="17"/>
        <v>0</v>
      </c>
    </row>
    <row r="321" spans="1:18" x14ac:dyDescent="0.15">
      <c r="A321" s="5" t="s">
        <v>459</v>
      </c>
      <c r="B321" s="5" t="s">
        <v>460</v>
      </c>
      <c r="C321" s="6">
        <v>2.7209999999999999E-3</v>
      </c>
      <c r="D321" s="18">
        <f>C321*L321*[1]!s_dq_close("000300.SH",I321,1)</f>
        <v>0.19140318306776338</v>
      </c>
      <c r="E321" s="4" t="str">
        <f>[1]!s_div_ifdiv(A321,"2017/12/31")</f>
        <v>是</v>
      </c>
      <c r="F321" s="3" t="str">
        <f>[1]!s_div_progress(A321,"20171231")</f>
        <v>董事会预案</v>
      </c>
      <c r="G321" s="3">
        <f>[1]!s_div_exdate(A321,"2017/12/31")</f>
        <v>0</v>
      </c>
      <c r="H321" s="4">
        <f>[1]!s_div_ifdiv(A321,"2018/06/30")</f>
        <v>0</v>
      </c>
      <c r="I321" s="3" t="str">
        <f>[1]!s_div_recorddate(A321,"2016/12/31")</f>
        <v>2017-08-01</v>
      </c>
      <c r="J321" s="13">
        <f>[1]!s_div_cashbeforetax(A321,"2016/12/31")</f>
        <v>0.15</v>
      </c>
      <c r="K321" s="14">
        <f>[1]!s_dq_close(A321,I321,3)</f>
        <v>8.0400007730027259</v>
      </c>
      <c r="L321" s="6">
        <f t="shared" si="16"/>
        <v>1.8656714624167754E-2</v>
      </c>
      <c r="M321" s="10">
        <f>[1]!s_performanceexpress_perfexnetprofittoshareholder(A321,"2017/12/31",1)</f>
        <v>2312589200</v>
      </c>
      <c r="N321" s="23" t="str">
        <f>[1]!s_div_ifdiv(A321,"2017/06/30")</f>
        <v>否</v>
      </c>
      <c r="O321" s="3">
        <f>[1]!s_div_recorddate(A321,"2017/06/30")</f>
        <v>0</v>
      </c>
      <c r="P321" s="13">
        <f>[1]!s_div_cashbeforetax(A321,"2017/06/30")</f>
        <v>0</v>
      </c>
      <c r="Q321" s="14">
        <f>[1]!s_dq_close(A321,O321,3)</f>
        <v>6.4897291084003115</v>
      </c>
      <c r="R321" s="6">
        <f t="shared" si="17"/>
        <v>0</v>
      </c>
    </row>
    <row r="322" spans="1:18" x14ac:dyDescent="0.15">
      <c r="A322" s="5" t="s">
        <v>379</v>
      </c>
      <c r="B322" s="5" t="s">
        <v>380</v>
      </c>
      <c r="C322" s="6">
        <v>7.9299999999999998E-4</v>
      </c>
      <c r="D322" s="18">
        <f>C322*L322*[1]!s_dq_close("000300.SH",I322,1)</f>
        <v>3.6444269445086878E-2</v>
      </c>
      <c r="E322" s="4" t="str">
        <f>[1]!s_div_ifdiv(A322,"2017/12/31")</f>
        <v>是</v>
      </c>
      <c r="F322" s="3" t="str">
        <f>[1]!s_div_progress(A322,"20171231")</f>
        <v>董事会预案</v>
      </c>
      <c r="G322" s="3">
        <f>[1]!s_div_exdate(A322,"2017/12/31")</f>
        <v>0</v>
      </c>
      <c r="H322" s="4">
        <f>[1]!s_div_ifdiv(A322,"2018/06/30")</f>
        <v>0</v>
      </c>
      <c r="I322" s="3" t="str">
        <f>[1]!s_div_recorddate(A322,"2016/12/31")</f>
        <v>2017-08-02</v>
      </c>
      <c r="J322" s="13">
        <f>[1]!s_div_cashbeforetax(A322,"2016/12/31")</f>
        <v>0.18</v>
      </c>
      <c r="K322" s="14">
        <f>[1]!s_dq_close(A322,I322,3)</f>
        <v>14.729999915593593</v>
      </c>
      <c r="L322" s="6">
        <f t="shared" si="16"/>
        <v>1.2219959336825719E-2</v>
      </c>
      <c r="M322" s="10">
        <f>[1]!s_performanceexpress_perfexnetprofittoshareholder(A322,"2017/12/31",1)</f>
        <v>0</v>
      </c>
      <c r="N322" s="23" t="str">
        <f>[1]!s_div_ifdiv(A322,"2017/06/30")</f>
        <v>否</v>
      </c>
      <c r="O322" s="3">
        <f>[1]!s_div_recorddate(A322,"2017/06/30")</f>
        <v>0</v>
      </c>
      <c r="P322" s="13">
        <f>[1]!s_div_cashbeforetax(A322,"2017/06/30")</f>
        <v>0</v>
      </c>
      <c r="Q322" s="14">
        <f>[1]!s_dq_close(A322,O322,3)</f>
        <v>1.5535671798535364</v>
      </c>
      <c r="R322" s="6">
        <f t="shared" si="17"/>
        <v>0</v>
      </c>
    </row>
    <row r="323" spans="1:18" x14ac:dyDescent="0.15">
      <c r="A323" s="5" t="s">
        <v>163</v>
      </c>
      <c r="B323" s="5" t="s">
        <v>164</v>
      </c>
      <c r="C323" s="6">
        <v>4.8679999999999999E-3</v>
      </c>
      <c r="D323" s="18">
        <f>C323*L323*[1]!s_dq_close("000300.SH",I323,1)</f>
        <v>6.66153444133393E-2</v>
      </c>
      <c r="E323" s="4" t="str">
        <f>[1]!s_div_ifdiv(A323,"2017/12/31")</f>
        <v>是</v>
      </c>
      <c r="F323" s="3" t="str">
        <f>[1]!s_div_progress(A323,"20171231")</f>
        <v>董事会预案</v>
      </c>
      <c r="G323" s="3">
        <f>[1]!s_div_exdate(A323,"2017/12/31")</f>
        <v>0</v>
      </c>
      <c r="H323" s="4">
        <f>[1]!s_div_ifdiv(A323,"2018/06/30")</f>
        <v>0</v>
      </c>
      <c r="I323" s="3" t="str">
        <f>[1]!s_div_recorddate(A323,"2016/12/31")</f>
        <v>2017-08-03</v>
      </c>
      <c r="J323" s="13">
        <f>[1]!s_div_cashbeforetax(A323,"2016/12/31")</f>
        <v>0.17799999999999999</v>
      </c>
      <c r="K323" s="14">
        <f>[1]!s_dq_close(A323,I323,3)</f>
        <v>48.48997652647094</v>
      </c>
      <c r="L323" s="6">
        <f t="shared" si="16"/>
        <v>3.6708617481559067E-3</v>
      </c>
      <c r="M323" s="10">
        <f>[1]!s_performanceexpress_perfexnetprofittoshareholder(A323,"2017/12/31",1)</f>
        <v>4057053000</v>
      </c>
      <c r="N323" s="23" t="str">
        <f>[1]!s_div_ifdiv(A323,"2017/06/30")</f>
        <v>否</v>
      </c>
      <c r="O323" s="3">
        <f>[1]!s_div_recorddate(A323,"2017/06/30")</f>
        <v>0</v>
      </c>
      <c r="P323" s="13">
        <f>[1]!s_div_cashbeforetax(A323,"2017/06/30")</f>
        <v>0</v>
      </c>
      <c r="Q323" s="14">
        <f>[1]!s_dq_close(A323,O323,3)</f>
        <v>25.143152961260771</v>
      </c>
      <c r="R323" s="6">
        <f t="shared" si="17"/>
        <v>0</v>
      </c>
    </row>
    <row r="324" spans="1:18" x14ac:dyDescent="0.15">
      <c r="A324" s="5" t="s">
        <v>513</v>
      </c>
      <c r="B324" s="5" t="s">
        <v>514</v>
      </c>
      <c r="C324" s="6">
        <v>4.1210000000000005E-3</v>
      </c>
      <c r="D324" s="18">
        <f>C324*L324*[1]!s_dq_close("000300.SH",I324,1)</f>
        <v>0.24911960886626411</v>
      </c>
      <c r="E324" s="4" t="str">
        <f>[1]!s_div_ifdiv(A324,"2017/12/31")</f>
        <v>是</v>
      </c>
      <c r="F324" s="3" t="str">
        <f>[1]!s_div_progress(A324,"20171231")</f>
        <v>董事会预案</v>
      </c>
      <c r="G324" s="3">
        <f>[1]!s_div_exdate(A324,"2017/12/31")</f>
        <v>0</v>
      </c>
      <c r="H324" s="4">
        <f>[1]!s_div_ifdiv(A324,"2018/06/30")</f>
        <v>0</v>
      </c>
      <c r="I324" s="3" t="str">
        <f>[1]!s_div_recorddate(A324,"2016/12/31")</f>
        <v>2017-08-03</v>
      </c>
      <c r="J324" s="13">
        <f>[1]!s_div_cashbeforetax(A324,"2016/12/31")</f>
        <v>0.06</v>
      </c>
      <c r="K324" s="14">
        <f>[1]!s_dq_close(A324,I324,3)</f>
        <v>3.6999992086484963</v>
      </c>
      <c r="L324" s="6">
        <f t="shared" si="16"/>
        <v>1.6216219684521575E-2</v>
      </c>
      <c r="M324" s="10">
        <f>[1]!s_performanceexpress_perfexnetprofittoshareholder(A324,"2017/12/31",1)</f>
        <v>0</v>
      </c>
      <c r="N324" s="23" t="str">
        <f>[1]!s_div_ifdiv(A324,"2017/06/30")</f>
        <v>否</v>
      </c>
      <c r="O324" s="3">
        <f>[1]!s_div_recorddate(A324,"2017/06/30")</f>
        <v>0</v>
      </c>
      <c r="P324" s="13">
        <f>[1]!s_div_cashbeforetax(A324,"2017/06/30")</f>
        <v>0</v>
      </c>
      <c r="Q324" s="14">
        <f>[1]!s_dq_close(A324,O324,3)</f>
        <v>7.5449403640758943</v>
      </c>
      <c r="R324" s="6">
        <f t="shared" si="17"/>
        <v>0</v>
      </c>
    </row>
    <row r="325" spans="1:18" x14ac:dyDescent="0.15">
      <c r="A325" s="5" t="s">
        <v>461</v>
      </c>
      <c r="B325" s="5" t="s">
        <v>462</v>
      </c>
      <c r="C325" s="6">
        <v>3.6149999999999997E-3</v>
      </c>
      <c r="D325" s="18">
        <f>C325*L325*[1]!s_dq_close("000300.SH",I325,1)</f>
        <v>0.13805545654931925</v>
      </c>
      <c r="E325" s="4" t="str">
        <f>[1]!s_div_ifdiv(A325,"2017/12/31")</f>
        <v>是</v>
      </c>
      <c r="F325" s="3" t="str">
        <f>[1]!s_div_progress(A325,"20171231")</f>
        <v>董事会预案</v>
      </c>
      <c r="G325" s="3">
        <f>[1]!s_div_exdate(A325,"2017/12/31")</f>
        <v>0</v>
      </c>
      <c r="H325" s="4">
        <f>[1]!s_div_ifdiv(A325,"2018/06/30")</f>
        <v>0</v>
      </c>
      <c r="I325" s="3" t="str">
        <f>[1]!s_div_recorddate(A325,"2016/12/31")</f>
        <v>2017-08-03</v>
      </c>
      <c r="J325" s="13">
        <f>[1]!s_div_cashbeforetax(A325,"2016/12/31")</f>
        <v>8.7999999999999995E-2</v>
      </c>
      <c r="K325" s="14">
        <f>[1]!s_dq_close(A325,I325,3)</f>
        <v>8.5899982804688904</v>
      </c>
      <c r="L325" s="6">
        <f t="shared" si="16"/>
        <v>1.0244472365039456E-2</v>
      </c>
      <c r="M325" s="10">
        <f>[1]!s_performanceexpress_perfexnetprofittoshareholder(A325,"2017/12/31",1)</f>
        <v>0</v>
      </c>
      <c r="N325" s="23" t="str">
        <f>[1]!s_div_ifdiv(A325,"2017/06/30")</f>
        <v>否</v>
      </c>
      <c r="O325" s="3">
        <f>[1]!s_div_recorddate(A325,"2017/06/30")</f>
        <v>0</v>
      </c>
      <c r="P325" s="13">
        <f>[1]!s_div_cashbeforetax(A325,"2017/06/30")</f>
        <v>0</v>
      </c>
      <c r="Q325" s="14">
        <f>[1]!s_dq_close(A325,O325,3)</f>
        <v>7.2077754880394584</v>
      </c>
      <c r="R325" s="6">
        <f t="shared" si="17"/>
        <v>0</v>
      </c>
    </row>
    <row r="326" spans="1:18" s="41" customFormat="1" x14ac:dyDescent="0.15">
      <c r="A326" s="35" t="s">
        <v>487</v>
      </c>
      <c r="B326" s="35" t="s">
        <v>488</v>
      </c>
      <c r="C326" s="36">
        <v>4.8170000000000001E-3</v>
      </c>
      <c r="D326" s="37">
        <f>C326*L326*[1]!s_dq_close("000300.SH",I326,1)</f>
        <v>0.45679318770598637</v>
      </c>
      <c r="E326" s="25" t="str">
        <f>[1]!s_div_ifdiv(A326,"2017/12/31")</f>
        <v>否</v>
      </c>
      <c r="F326" s="25" t="str">
        <f>[1]!s_div_progress(A326,"20171231")</f>
        <v>董事会预案</v>
      </c>
      <c r="G326" s="25">
        <f>[1]!s_div_exdate(A326,"2017/12/31")</f>
        <v>0</v>
      </c>
      <c r="H326" s="25">
        <f>[1]!s_div_ifdiv(A326,"2018/06/30")</f>
        <v>0</v>
      </c>
      <c r="I326" s="25" t="str">
        <f>[1]!s_div_recorddate(A326,"2016/12/31")</f>
        <v>2017-08-07</v>
      </c>
      <c r="J326" s="38">
        <f>[1]!s_div_cashbeforetax(A326,"2016/12/31")</f>
        <v>0.5</v>
      </c>
      <c r="K326" s="38">
        <f>[1]!s_dq_close(A326,I326,3)</f>
        <v>19.649998111568529</v>
      </c>
      <c r="L326" s="36">
        <f t="shared" si="16"/>
        <v>2.5445295066244072E-2</v>
      </c>
      <c r="M326" s="39">
        <f>[1]!s_performanceexpress_perfexnetprofittoshareholder(A326,"2017/12/31",1)</f>
        <v>9353805700</v>
      </c>
      <c r="N326" s="40" t="str">
        <f>[1]!s_div_ifdiv(A326,"2017/06/30")</f>
        <v>否</v>
      </c>
      <c r="O326" s="25">
        <f>[1]!s_div_recorddate(A326,"2017/06/30")</f>
        <v>0</v>
      </c>
      <c r="P326" s="38">
        <f>[1]!s_div_cashbeforetax(A326,"2017/06/30")</f>
        <v>0</v>
      </c>
      <c r="Q326" s="38">
        <f>[1]!s_dq_close(A326,O326,3)</f>
        <v>18.497844992274995</v>
      </c>
      <c r="R326" s="36">
        <f t="shared" si="17"/>
        <v>0</v>
      </c>
    </row>
    <row r="327" spans="1:18" x14ac:dyDescent="0.15">
      <c r="A327" s="5" t="s">
        <v>77</v>
      </c>
      <c r="B327" s="5" t="s">
        <v>78</v>
      </c>
      <c r="C327" s="6">
        <v>1.3600000000000001E-3</v>
      </c>
      <c r="D327" s="18">
        <f>C327*L327*[1]!s_dq_close("000300.SH",I327,1)</f>
        <v>0.32324239512146818</v>
      </c>
      <c r="E327" s="4" t="str">
        <f>[1]!s_div_ifdiv(A327,"2017/12/31")</f>
        <v>是</v>
      </c>
      <c r="F327" s="3" t="str">
        <f>[1]!s_div_progress(A327,"20171231")</f>
        <v>董事会预案</v>
      </c>
      <c r="G327" s="3">
        <f>[1]!s_div_exdate(A327,"2017/12/31")</f>
        <v>0</v>
      </c>
      <c r="H327" s="4">
        <f>[1]!s_div_ifdiv(A327,"2018/06/30")</f>
        <v>0</v>
      </c>
      <c r="I327" s="3" t="str">
        <f>[1]!s_div_recorddate(A327,"2016/12/31")</f>
        <v>2017-08-07</v>
      </c>
      <c r="J327" s="13">
        <f>[1]!s_div_cashbeforetax(A327,"2016/12/31")</f>
        <v>0.5</v>
      </c>
      <c r="K327" s="14">
        <f>[1]!s_dq_close(A327,I327,3)</f>
        <v>7.8400002668204758</v>
      </c>
      <c r="L327" s="6">
        <f t="shared" si="16"/>
        <v>6.3775508033595482E-2</v>
      </c>
      <c r="M327" s="10">
        <f>[1]!s_performanceexpress_perfexnetprofittoshareholder(A327,"2017/12/31",1)</f>
        <v>0</v>
      </c>
      <c r="N327" s="23" t="str">
        <f>[1]!s_div_ifdiv(A327,"2017/06/30")</f>
        <v>否</v>
      </c>
      <c r="O327" s="3">
        <f>[1]!s_div_recorddate(A327,"2017/06/30")</f>
        <v>0</v>
      </c>
      <c r="P327" s="13">
        <f>[1]!s_div_cashbeforetax(A327,"2017/06/30")</f>
        <v>0</v>
      </c>
      <c r="Q327" s="14">
        <f>[1]!s_dq_close(A327,O327,3)</f>
        <v>0.96509534006553566</v>
      </c>
      <c r="R327" s="6">
        <f t="shared" si="17"/>
        <v>0</v>
      </c>
    </row>
    <row r="328" spans="1:18" x14ac:dyDescent="0.15">
      <c r="A328" s="5" t="s">
        <v>273</v>
      </c>
      <c r="B328" s="5" t="s">
        <v>274</v>
      </c>
      <c r="C328" s="6">
        <v>3.5360000000000001E-3</v>
      </c>
      <c r="D328" s="18">
        <f>C328*L328*[1]!s_dq_close("000300.SH",I328,1)</f>
        <v>0.16127746028093676</v>
      </c>
      <c r="E328" s="4" t="str">
        <f>[1]!s_div_ifdiv(A328,"2017/12/31")</f>
        <v>是</v>
      </c>
      <c r="F328" s="3" t="str">
        <f>[1]!s_div_progress(A328,"20171231")</f>
        <v>董事会预案</v>
      </c>
      <c r="G328" s="3">
        <f>[1]!s_div_exdate(A328,"2017/12/31")</f>
        <v>0</v>
      </c>
      <c r="H328" s="4">
        <f>[1]!s_div_ifdiv(A328,"2018/06/30")</f>
        <v>0</v>
      </c>
      <c r="I328" s="3" t="str">
        <f>[1]!s_div_recorddate(A328,"2016/12/31")</f>
        <v>2017-08-08</v>
      </c>
      <c r="J328" s="13">
        <f>[1]!s_div_cashbeforetax(A328,"2016/12/31")</f>
        <v>0.35</v>
      </c>
      <c r="K328" s="14">
        <f>[1]!s_dq_close(A328,I328,3)</f>
        <v>28.640001380192686</v>
      </c>
      <c r="L328" s="6">
        <f t="shared" si="16"/>
        <v>1.2220669802134109E-2</v>
      </c>
      <c r="M328" s="10">
        <f>[1]!s_performanceexpress_perfexnetprofittoshareholder(A328,"2017/12/31",1)</f>
        <v>0</v>
      </c>
      <c r="N328" s="23" t="str">
        <f>[1]!s_div_ifdiv(A328,"2017/06/30")</f>
        <v>否</v>
      </c>
      <c r="O328" s="3">
        <f>[1]!s_div_recorddate(A328,"2017/06/30")</f>
        <v>0</v>
      </c>
      <c r="P328" s="13">
        <f>[1]!s_div_cashbeforetax(A328,"2017/06/30")</f>
        <v>0</v>
      </c>
      <c r="Q328" s="14">
        <f>[1]!s_dq_close(A328,O328,3)</f>
        <v>1.8172046610195991</v>
      </c>
      <c r="R328" s="6">
        <f t="shared" si="17"/>
        <v>0</v>
      </c>
    </row>
    <row r="329" spans="1:18" x14ac:dyDescent="0.15">
      <c r="A329" s="5" t="s">
        <v>455</v>
      </c>
      <c r="B329" s="5" t="s">
        <v>456</v>
      </c>
      <c r="C329" s="6">
        <v>3.7239999999999999E-3</v>
      </c>
      <c r="D329" s="18">
        <f>C329*L329*[1]!s_dq_close("000300.SH",I329,1)</f>
        <v>0.10967469436013139</v>
      </c>
      <c r="E329" s="4" t="str">
        <f>[1]!s_div_ifdiv(A329,"2017/12/31")</f>
        <v>是</v>
      </c>
      <c r="F329" s="3" t="str">
        <f>[1]!s_div_progress(A329,"20171231")</f>
        <v>董事会预案</v>
      </c>
      <c r="G329" s="3">
        <f>[1]!s_div_exdate(A329,"2017/12/31")</f>
        <v>0</v>
      </c>
      <c r="H329" s="4">
        <f>[1]!s_div_ifdiv(A329,"2018/06/30")</f>
        <v>0</v>
      </c>
      <c r="I329" s="3" t="str">
        <f>[1]!s_div_recorddate(A329,"2016/12/31")</f>
        <v>2017-08-09</v>
      </c>
      <c r="J329" s="13">
        <f>[1]!s_div_cashbeforetax(A329,"2016/12/31")</f>
        <v>0.48</v>
      </c>
      <c r="K329" s="14">
        <f>[1]!s_dq_close(A329,I329,3)</f>
        <v>60.809978179473354</v>
      </c>
      <c r="L329" s="6">
        <f t="shared" si="16"/>
        <v>7.8934414115942875E-3</v>
      </c>
      <c r="M329" s="10">
        <f>[1]!s_performanceexpress_perfexnetprofittoshareholder(A329,"2017/12/31",1)</f>
        <v>0</v>
      </c>
      <c r="N329" s="23" t="str">
        <f>[1]!s_div_ifdiv(A329,"2017/06/30")</f>
        <v>否</v>
      </c>
      <c r="O329" s="3">
        <f>[1]!s_div_recorddate(A329,"2017/06/30")</f>
        <v>0</v>
      </c>
      <c r="P329" s="13">
        <f>[1]!s_div_cashbeforetax(A329,"2017/06/30")</f>
        <v>0</v>
      </c>
      <c r="Q329" s="14">
        <f>[1]!s_dq_close(A329,O329,3)</f>
        <v>25.37092016604327</v>
      </c>
      <c r="R329" s="6">
        <f t="shared" si="17"/>
        <v>0</v>
      </c>
    </row>
    <row r="330" spans="1:18" x14ac:dyDescent="0.15">
      <c r="A330" s="5" t="s">
        <v>259</v>
      </c>
      <c r="B330" s="5" t="s">
        <v>260</v>
      </c>
      <c r="C330" s="6">
        <v>2.5540000000000003E-3</v>
      </c>
      <c r="D330" s="18">
        <f>C330*L330*[1]!s_dq_close("000300.SH",I330,1)</f>
        <v>7.0214352104464653E-2</v>
      </c>
      <c r="E330" s="4" t="str">
        <f>[1]!s_div_ifdiv(A330,"2017/12/31")</f>
        <v>是</v>
      </c>
      <c r="F330" s="3" t="str">
        <f>[1]!s_div_progress(A330,"20171231")</f>
        <v>董事会预案</v>
      </c>
      <c r="G330" s="3">
        <f>[1]!s_div_exdate(A330,"2017/12/31")</f>
        <v>0</v>
      </c>
      <c r="H330" s="4">
        <f>[1]!s_div_ifdiv(A330,"2018/06/30")</f>
        <v>0</v>
      </c>
      <c r="I330" s="3" t="str">
        <f>[1]!s_div_recorddate(A330,"2016/12/31")</f>
        <v>2017-08-09</v>
      </c>
      <c r="J330" s="13">
        <f>[1]!s_div_cashbeforetax(A330,"2016/12/31")</f>
        <v>4.9000000000000002E-2</v>
      </c>
      <c r="K330" s="14">
        <f>[1]!s_dq_close(A330,I330,3)</f>
        <v>6.6499970223938041</v>
      </c>
      <c r="L330" s="6">
        <f t="shared" si="16"/>
        <v>7.3684243519197001E-3</v>
      </c>
      <c r="M330" s="10">
        <f>[1]!s_performanceexpress_perfexnetprofittoshareholder(A330,"2017/12/31",1)</f>
        <v>0</v>
      </c>
      <c r="N330" s="23" t="str">
        <f>[1]!s_div_ifdiv(A330,"2017/06/30")</f>
        <v>否</v>
      </c>
      <c r="O330" s="3">
        <f>[1]!s_div_recorddate(A330,"2017/06/30")</f>
        <v>0</v>
      </c>
      <c r="P330" s="13">
        <f>[1]!s_div_cashbeforetax(A330,"2017/06/30")</f>
        <v>0</v>
      </c>
      <c r="Q330" s="14">
        <f>[1]!s_dq_close(A330,O330,3)</f>
        <v>5.3890996086469691</v>
      </c>
      <c r="R330" s="6">
        <f t="shared" si="17"/>
        <v>0</v>
      </c>
    </row>
    <row r="331" spans="1:18" x14ac:dyDescent="0.15">
      <c r="A331" s="5" t="s">
        <v>441</v>
      </c>
      <c r="B331" s="5" t="s">
        <v>442</v>
      </c>
      <c r="C331" s="6">
        <v>1.3489999999999999E-3</v>
      </c>
      <c r="D331" s="18">
        <f>C331*L331*[1]!s_dq_close("000300.SH",I331,1)</f>
        <v>1.9137560616099475E-2</v>
      </c>
      <c r="E331" s="4" t="str">
        <f>[1]!s_div_ifdiv(A331,"2017/12/31")</f>
        <v>是</v>
      </c>
      <c r="F331" s="3" t="str">
        <f>[1]!s_div_progress(A331,"20171231")</f>
        <v>董事会预案</v>
      </c>
      <c r="G331" s="3">
        <f>[1]!s_div_exdate(A331,"2017/12/31")</f>
        <v>0</v>
      </c>
      <c r="H331" s="4">
        <f>[1]!s_div_ifdiv(A331,"2018/06/30")</f>
        <v>0</v>
      </c>
      <c r="I331" s="3" t="str">
        <f>[1]!s_div_recorddate(A331,"2016/12/31")</f>
        <v>2017-08-09</v>
      </c>
      <c r="J331" s="13">
        <f>[1]!s_div_cashbeforetax(A331,"2016/12/31")</f>
        <v>0.02</v>
      </c>
      <c r="K331" s="14">
        <f>[1]!s_dq_close(A331,I331,3)</f>
        <v>5.2599999100886849</v>
      </c>
      <c r="L331" s="6">
        <f t="shared" si="16"/>
        <v>3.8022814338152327E-3</v>
      </c>
      <c r="M331" s="10">
        <f>[1]!s_performanceexpress_perfexnetprofittoshareholder(A331,"2017/12/31",1)</f>
        <v>0</v>
      </c>
      <c r="N331" s="23" t="str">
        <f>[1]!s_div_ifdiv(A331,"2017/06/30")</f>
        <v>否</v>
      </c>
      <c r="O331" s="3">
        <f>[1]!s_div_recorddate(A331,"2017/06/30")</f>
        <v>0</v>
      </c>
      <c r="P331" s="13">
        <f>[1]!s_div_cashbeforetax(A331,"2017/06/30")</f>
        <v>0</v>
      </c>
      <c r="Q331" s="14">
        <f>[1]!s_dq_close(A331,O331,3)</f>
        <v>2.3444799330245529</v>
      </c>
      <c r="R331" s="6">
        <f t="shared" si="17"/>
        <v>0</v>
      </c>
    </row>
    <row r="332" spans="1:18" x14ac:dyDescent="0.15">
      <c r="A332" s="5" t="s">
        <v>493</v>
      </c>
      <c r="B332" s="5" t="s">
        <v>494</v>
      </c>
      <c r="C332" s="6">
        <v>6.4290000000000007E-3</v>
      </c>
      <c r="D332" s="18">
        <f>C332*L332*[1]!s_dq_close("000300.SH",I332,1)</f>
        <v>0.50168291650206476</v>
      </c>
      <c r="E332" s="4" t="str">
        <f>[1]!s_div_ifdiv(A332,"2017/12/31")</f>
        <v>是</v>
      </c>
      <c r="F332" s="3" t="str">
        <f>[1]!s_div_progress(A332,"20171231")</f>
        <v>董事会预案</v>
      </c>
      <c r="G332" s="3">
        <f>[1]!s_div_exdate(A332,"2017/12/31")</f>
        <v>0</v>
      </c>
      <c r="H332" s="4">
        <f>[1]!s_div_ifdiv(A332,"2018/06/30")</f>
        <v>0</v>
      </c>
      <c r="I332" s="3" t="str">
        <f>[1]!s_div_recorddate(A332,"2016/12/31")</f>
        <v>2017-08-10</v>
      </c>
      <c r="J332" s="13">
        <f>[1]!s_div_cashbeforetax(A332,"2016/12/31")</f>
        <v>0.21000000000000002</v>
      </c>
      <c r="K332" s="14">
        <f>[1]!s_dq_close(A332,I332,3)</f>
        <v>9.9999967067871136</v>
      </c>
      <c r="L332" s="6">
        <f t="shared" si="16"/>
        <v>2.1000006915749343E-2</v>
      </c>
      <c r="M332" s="10">
        <f>[1]!s_performanceexpress_perfexnetprofittoshareholder(A332,"2017/12/31",1)</f>
        <v>0</v>
      </c>
      <c r="N332" s="23" t="str">
        <f>[1]!s_div_ifdiv(A332,"2017/06/30")</f>
        <v>否</v>
      </c>
      <c r="O332" s="3">
        <f>[1]!s_div_recorddate(A332,"2017/06/30")</f>
        <v>0</v>
      </c>
      <c r="P332" s="13">
        <f>[1]!s_div_cashbeforetax(A332,"2017/06/30")</f>
        <v>0</v>
      </c>
      <c r="Q332" s="14">
        <f>[1]!s_dq_close(A332,O332,3)</f>
        <v>2.9664711375256019</v>
      </c>
      <c r="R332" s="6">
        <f t="shared" si="17"/>
        <v>0</v>
      </c>
    </row>
    <row r="333" spans="1:18" x14ac:dyDescent="0.15">
      <c r="A333" s="5" t="s">
        <v>453</v>
      </c>
      <c r="B333" s="5" t="s">
        <v>454</v>
      </c>
      <c r="C333" s="6">
        <v>1.361E-3</v>
      </c>
      <c r="D333" s="18">
        <f>C333*L333*[1]!s_dq_close("000300.SH",I333,1)</f>
        <v>7.9424725310091801E-2</v>
      </c>
      <c r="E333" s="4" t="str">
        <f>[1]!s_div_ifdiv(A333,"2017/12/31")</f>
        <v>是</v>
      </c>
      <c r="F333" s="3" t="str">
        <f>[1]!s_div_progress(A333,"20171231")</f>
        <v>董事会预案</v>
      </c>
      <c r="G333" s="3">
        <f>[1]!s_div_exdate(A333,"2017/12/31")</f>
        <v>0</v>
      </c>
      <c r="H333" s="4">
        <f>[1]!s_div_ifdiv(A333,"2018/06/30")</f>
        <v>0</v>
      </c>
      <c r="I333" s="3" t="str">
        <f>[1]!s_div_recorddate(A333,"2016/12/31")</f>
        <v>2017-08-11</v>
      </c>
      <c r="J333" s="13">
        <f>[1]!s_div_cashbeforetax(A333,"2016/12/31")</f>
        <v>0.08</v>
      </c>
      <c r="K333" s="14">
        <f>[1]!s_dq_close(A333,I333,3)</f>
        <v>4.99999841502179</v>
      </c>
      <c r="L333" s="6">
        <f t="shared" si="16"/>
        <v>1.6000005071931882E-2</v>
      </c>
      <c r="M333" s="10">
        <f>[1]!s_performanceexpress_perfexnetprofittoshareholder(A333,"2017/12/31",1)</f>
        <v>0</v>
      </c>
      <c r="N333" s="23" t="str">
        <f>[1]!s_div_ifdiv(A333,"2017/06/30")</f>
        <v>否</v>
      </c>
      <c r="O333" s="3">
        <f>[1]!s_div_recorddate(A333,"2017/06/30")</f>
        <v>0</v>
      </c>
      <c r="P333" s="13">
        <f>[1]!s_div_cashbeforetax(A333,"2017/06/30")</f>
        <v>0</v>
      </c>
      <c r="Q333" s="14">
        <f>[1]!s_dq_close(A333,O333,3)</f>
        <v>4.8896577794296778</v>
      </c>
      <c r="R333" s="6">
        <f t="shared" si="17"/>
        <v>0</v>
      </c>
    </row>
    <row r="334" spans="1:18" x14ac:dyDescent="0.15">
      <c r="A334" s="5" t="s">
        <v>247</v>
      </c>
      <c r="B334" s="5" t="s">
        <v>248</v>
      </c>
      <c r="C334" s="6">
        <v>1.5060000000000002E-3</v>
      </c>
      <c r="D334" s="18">
        <f>C334*L334*[1]!s_dq_close("000300.SH",I334,1)</f>
        <v>4.139422502392659E-2</v>
      </c>
      <c r="E334" s="4" t="str">
        <f>[1]!s_div_ifdiv(A334,"2017/12/31")</f>
        <v>是</v>
      </c>
      <c r="F334" s="3" t="str">
        <f>[1]!s_div_progress(A334,"20171231")</f>
        <v>董事会预案</v>
      </c>
      <c r="G334" s="3">
        <f>[1]!s_div_exdate(A334,"2017/12/31")</f>
        <v>0</v>
      </c>
      <c r="H334" s="4">
        <f>[1]!s_div_ifdiv(A334,"2018/06/30")</f>
        <v>0</v>
      </c>
      <c r="I334" s="3" t="str">
        <f>[1]!s_div_recorddate(A334,"2016/12/31")</f>
        <v>2017-08-15</v>
      </c>
      <c r="J334" s="13">
        <f>[1]!s_div_cashbeforetax(A334,"2016/12/31")</f>
        <v>0.24</v>
      </c>
      <c r="K334" s="14">
        <f>[1]!s_dq_close(A334,I334,3)</f>
        <v>32.359999413679944</v>
      </c>
      <c r="L334" s="6">
        <f t="shared" si="16"/>
        <v>7.4165637932163192E-3</v>
      </c>
      <c r="M334" s="10">
        <f>[1]!s_performanceexpress_perfexnetprofittoshareholder(A334,"2017/12/31",1)</f>
        <v>0</v>
      </c>
      <c r="N334" s="23" t="str">
        <f>[1]!s_div_ifdiv(A334,"2017/06/30")</f>
        <v>否</v>
      </c>
      <c r="O334" s="3">
        <f>[1]!s_div_recorddate(A334,"2017/06/30")</f>
        <v>0</v>
      </c>
      <c r="P334" s="13">
        <f>[1]!s_div_cashbeforetax(A334,"2017/06/30")</f>
        <v>0</v>
      </c>
      <c r="Q334" s="14">
        <f>[1]!s_dq_close(A334,O334,3)</f>
        <v>1.5775673947418083</v>
      </c>
      <c r="R334" s="6">
        <f t="shared" si="17"/>
        <v>0</v>
      </c>
    </row>
    <row r="335" spans="1:18" x14ac:dyDescent="0.15">
      <c r="A335" s="5" t="s">
        <v>229</v>
      </c>
      <c r="B335" s="5" t="s">
        <v>230</v>
      </c>
      <c r="C335" s="6">
        <v>1.2110000000000001E-2</v>
      </c>
      <c r="D335" s="18">
        <f>C335*L335*[1]!s_dq_close("000300.SH",I335,1)</f>
        <v>0.93828858712434715</v>
      </c>
      <c r="E335" s="4" t="str">
        <f>[1]!s_div_ifdiv(A335,"2017/12/31")</f>
        <v>是</v>
      </c>
      <c r="F335" s="3" t="str">
        <f>[1]!s_div_progress(A335,"20171231")</f>
        <v>董事会预案</v>
      </c>
      <c r="G335" s="3">
        <f>[1]!s_div_exdate(A335,"2017/12/31")</f>
        <v>0</v>
      </c>
      <c r="H335" s="4">
        <f>[1]!s_div_ifdiv(A335,"2018/06/30")</f>
        <v>0</v>
      </c>
      <c r="I335" s="3" t="str">
        <f>[1]!s_div_recorddate(A335,"2016/12/31")</f>
        <v>2017-08-17</v>
      </c>
      <c r="J335" s="13">
        <f>[1]!s_div_cashbeforetax(A335,"2016/12/31")</f>
        <v>0.35</v>
      </c>
      <c r="K335" s="14">
        <f>[1]!s_dq_close(A335,I335,3)</f>
        <v>16.810001508000571</v>
      </c>
      <c r="L335" s="6">
        <f t="shared" si="16"/>
        <v>2.082093804890027E-2</v>
      </c>
      <c r="M335" s="10">
        <f>[1]!s_performanceexpress_perfexnetprofittoshareholder(A335,"2017/12/31",1)</f>
        <v>11461000000</v>
      </c>
      <c r="N335" s="23" t="str">
        <f>[1]!s_div_ifdiv(A335,"2017/06/30")</f>
        <v>否</v>
      </c>
      <c r="O335" s="3">
        <f>[1]!s_div_recorddate(A335,"2017/06/30")</f>
        <v>0</v>
      </c>
      <c r="P335" s="13">
        <f>[1]!s_div_cashbeforetax(A335,"2017/06/30")</f>
        <v>0</v>
      </c>
      <c r="Q335" s="14">
        <f>[1]!s_dq_close(A335,O335,3)</f>
        <v>0.95152177009638661</v>
      </c>
      <c r="R335" s="6">
        <f t="shared" si="17"/>
        <v>0</v>
      </c>
    </row>
    <row r="336" spans="1:18" x14ac:dyDescent="0.15">
      <c r="A336" s="5" t="s">
        <v>73</v>
      </c>
      <c r="B336" s="5" t="s">
        <v>74</v>
      </c>
      <c r="C336" s="6">
        <v>1.8160000000000001E-3</v>
      </c>
      <c r="D336" s="18">
        <f>C336*L336*[1]!s_dq_close("000300.SH",I336,1)</f>
        <v>3.4199589310961009E-2</v>
      </c>
      <c r="E336" s="4" t="str">
        <f>[1]!s_div_ifdiv(A336,"2017/12/31")</f>
        <v>是</v>
      </c>
      <c r="F336" s="3" t="str">
        <f>[1]!s_div_progress(A336,"20171231")</f>
        <v>董事会预案</v>
      </c>
      <c r="G336" s="3">
        <f>[1]!s_div_exdate(A336,"2017/12/31")</f>
        <v>0</v>
      </c>
      <c r="H336" s="4">
        <f>[1]!s_div_ifdiv(A336,"2018/06/30")</f>
        <v>0</v>
      </c>
      <c r="I336" s="3" t="str">
        <f>[1]!s_div_recorddate(A336,"2016/12/31")</f>
        <v>2017-08-17</v>
      </c>
      <c r="J336" s="13">
        <f>[1]!s_div_cashbeforetax(A336,"2016/12/31")</f>
        <v>0.05</v>
      </c>
      <c r="K336" s="14">
        <f>[1]!s_dq_close(A336,I336,3)</f>
        <v>9.8800002692343813</v>
      </c>
      <c r="L336" s="6">
        <f t="shared" si="16"/>
        <v>5.0607286070321724E-3</v>
      </c>
      <c r="M336" s="10">
        <f>[1]!s_performanceexpress_perfexnetprofittoshareholder(A336,"2017/12/31",1)</f>
        <v>0</v>
      </c>
      <c r="N336" s="23" t="str">
        <f>[1]!s_div_ifdiv(A336,"2017/06/30")</f>
        <v>否</v>
      </c>
      <c r="O336" s="3">
        <f>[1]!s_div_recorddate(A336,"2017/06/30")</f>
        <v>0</v>
      </c>
      <c r="P336" s="13">
        <f>[1]!s_div_cashbeforetax(A336,"2017/06/30")</f>
        <v>0</v>
      </c>
      <c r="Q336" s="14">
        <f>[1]!s_dq_close(A336,O336,3)</f>
        <v>1.1408918724312043</v>
      </c>
      <c r="R336" s="6">
        <f t="shared" si="17"/>
        <v>0</v>
      </c>
    </row>
    <row r="337" spans="1:18" x14ac:dyDescent="0.15">
      <c r="A337" s="5" t="s">
        <v>343</v>
      </c>
      <c r="B337" s="5" t="s">
        <v>344</v>
      </c>
      <c r="C337" s="6">
        <v>1.768E-3</v>
      </c>
      <c r="D337" s="18">
        <f>C337*L337*[1]!s_dq_close("000300.SH",I337,1)</f>
        <v>0.10687694943106485</v>
      </c>
      <c r="E337" s="4" t="str">
        <f>[1]!s_div_ifdiv(A337,"2017/12/31")</f>
        <v>是</v>
      </c>
      <c r="F337" s="3" t="str">
        <f>[1]!s_div_progress(A337,"20171231")</f>
        <v>董事会预案</v>
      </c>
      <c r="G337" s="3">
        <f>[1]!s_div_exdate(A337,"2017/12/31")</f>
        <v>0</v>
      </c>
      <c r="H337" s="4">
        <f>[1]!s_div_ifdiv(A337,"2018/06/30")</f>
        <v>0</v>
      </c>
      <c r="I337" s="3" t="str">
        <f>[1]!s_div_recorddate(A337,"2016/12/31")</f>
        <v>2017-08-17</v>
      </c>
      <c r="J337" s="13">
        <f>[1]!s_div_cashbeforetax(A337,"2016/12/31")</f>
        <v>0.33999999999999997</v>
      </c>
      <c r="K337" s="14">
        <f>[1]!s_dq_close(A337,I337,3)</f>
        <v>20.929995121939854</v>
      </c>
      <c r="L337" s="6">
        <f t="shared" si="16"/>
        <v>1.6244628726339031E-2</v>
      </c>
      <c r="M337" s="10">
        <f>[1]!s_performanceexpress_perfexnetprofittoshareholder(A337,"2017/12/31",1)</f>
        <v>0</v>
      </c>
      <c r="N337" s="23" t="str">
        <f>[1]!s_div_ifdiv(A337,"2017/06/30")</f>
        <v>否</v>
      </c>
      <c r="O337" s="3">
        <f>[1]!s_div_recorddate(A337,"2017/06/30")</f>
        <v>0</v>
      </c>
      <c r="P337" s="13">
        <f>[1]!s_div_cashbeforetax(A337,"2017/06/30")</f>
        <v>0</v>
      </c>
      <c r="Q337" s="14">
        <f>[1]!s_dq_close(A337,O337,3)</f>
        <v>3.7277116335473077</v>
      </c>
      <c r="R337" s="6">
        <f t="shared" si="17"/>
        <v>0</v>
      </c>
    </row>
    <row r="338" spans="1:18" x14ac:dyDescent="0.15">
      <c r="A338" s="5"/>
      <c r="B338" s="5"/>
      <c r="C338" s="6"/>
      <c r="E338" s="3"/>
      <c r="F338" s="13"/>
    </row>
    <row r="339" spans="1:18" x14ac:dyDescent="0.15">
      <c r="A339" s="5"/>
      <c r="B339" s="5"/>
      <c r="C339" s="6"/>
      <c r="E339" s="3"/>
      <c r="F339" s="13"/>
    </row>
    <row r="340" spans="1:18" x14ac:dyDescent="0.15">
      <c r="A340" s="19" t="s">
        <v>622</v>
      </c>
      <c r="B340" s="5"/>
      <c r="C340" s="6"/>
      <c r="D340" s="22">
        <f>SUM(D303:D337)</f>
        <v>7.3474053037460179</v>
      </c>
      <c r="E340" s="3"/>
      <c r="F340" s="13"/>
    </row>
    <row r="341" spans="1:18" x14ac:dyDescent="0.15">
      <c r="A341" s="5"/>
      <c r="B341" s="5"/>
      <c r="C341" s="6"/>
      <c r="E341" s="3"/>
      <c r="F341" s="13"/>
    </row>
    <row r="342" spans="1:18" x14ac:dyDescent="0.15">
      <c r="A342" s="5"/>
      <c r="B342" s="5"/>
      <c r="C342" s="6"/>
      <c r="E342" s="3"/>
      <c r="F342" s="13"/>
    </row>
    <row r="343" spans="1:18" x14ac:dyDescent="0.15">
      <c r="A343" s="5"/>
      <c r="B343" s="5"/>
      <c r="C343" s="6"/>
      <c r="E343" s="3"/>
      <c r="F343" s="13"/>
    </row>
    <row r="344" spans="1:18" x14ac:dyDescent="0.15">
      <c r="A344" s="9" t="s">
        <v>620</v>
      </c>
      <c r="B344" s="3"/>
      <c r="E344" s="4"/>
      <c r="F344" s="14"/>
    </row>
    <row r="345" spans="1:18" x14ac:dyDescent="0.15">
      <c r="A345" s="2" t="s">
        <v>599</v>
      </c>
      <c r="B345" s="2" t="s">
        <v>600</v>
      </c>
      <c r="C345" s="2" t="s">
        <v>601</v>
      </c>
      <c r="D345" s="17" t="s">
        <v>619</v>
      </c>
      <c r="E345" s="2" t="s">
        <v>644</v>
      </c>
      <c r="F345" s="2" t="s">
        <v>643</v>
      </c>
      <c r="G345" s="2" t="s">
        <v>608</v>
      </c>
      <c r="H345" s="2" t="s">
        <v>645</v>
      </c>
      <c r="I345" s="2" t="s">
        <v>609</v>
      </c>
      <c r="J345" s="12" t="s">
        <v>610</v>
      </c>
      <c r="K345" s="12" t="s">
        <v>611</v>
      </c>
      <c r="L345" s="16" t="s">
        <v>612</v>
      </c>
      <c r="M345" s="2" t="s">
        <v>614</v>
      </c>
      <c r="N345" s="2" t="s">
        <v>631</v>
      </c>
      <c r="O345" s="2" t="s">
        <v>615</v>
      </c>
      <c r="P345" s="2" t="s">
        <v>616</v>
      </c>
      <c r="Q345" s="2" t="s">
        <v>617</v>
      </c>
      <c r="R345" s="16" t="s">
        <v>618</v>
      </c>
    </row>
    <row r="346" spans="1:18" x14ac:dyDescent="0.15">
      <c r="A346" s="5" t="s">
        <v>209</v>
      </c>
      <c r="B346" s="5" t="s">
        <v>210</v>
      </c>
      <c r="C346" s="6">
        <v>4.0330000000000001E-3</v>
      </c>
      <c r="D346" s="18">
        <f>C346*L346*[1]!s_dq_close("000300.SH",I346,1)</f>
        <v>0.18072811382441864</v>
      </c>
      <c r="E346" s="4" t="str">
        <f>[1]!s_div_ifdiv(A346,"2017/12/31")</f>
        <v>是</v>
      </c>
      <c r="F346" s="3" t="str">
        <f>[1]!s_div_progress(A346,"20171231")</f>
        <v>董事会预案</v>
      </c>
      <c r="G346" s="3">
        <f>[1]!s_div_exdate(A346,"2017/12/31")</f>
        <v>0</v>
      </c>
      <c r="H346" s="4">
        <f>[1]!s_div_ifdiv(A346,"2018/06/30")</f>
        <v>0</v>
      </c>
      <c r="I346" s="3" t="str">
        <f>[1]!s_div_recorddate(A346,"2016/12/31")</f>
        <v>2017-08-23</v>
      </c>
      <c r="J346" s="13">
        <f>[1]!s_div_cashbeforetax(A346,"2016/12/31")</f>
        <v>0.44000000000000006</v>
      </c>
      <c r="K346" s="14">
        <f>[1]!s_dq_close(A346,I346,3)</f>
        <v>36.880006361619216</v>
      </c>
      <c r="L346" s="6">
        <f>J346/K346</f>
        <v>1.1930583625329989E-2</v>
      </c>
      <c r="M346" s="10">
        <f>[1]!s_performanceexpress_perfexnetprofittoshareholder(A346,"2017/12/31",1)</f>
        <v>3683366900</v>
      </c>
      <c r="N346" s="23" t="str">
        <f>[1]!s_div_ifdiv(A346,"2017/06/30")</f>
        <v>否</v>
      </c>
      <c r="O346" s="3">
        <f>[1]!s_div_recorddate(A346,"2017/06/30")</f>
        <v>0</v>
      </c>
      <c r="P346" s="13">
        <f>[1]!s_div_cashbeforetax(A346,"2017/06/30")</f>
        <v>0</v>
      </c>
      <c r="Q346" s="14">
        <f>[1]!s_dq_close(A346,O346,3)</f>
        <v>3.0301396777203715</v>
      </c>
      <c r="R346" s="6">
        <f>P346/Q346</f>
        <v>0</v>
      </c>
    </row>
    <row r="347" spans="1:18" x14ac:dyDescent="0.15">
      <c r="A347" s="5" t="s">
        <v>231</v>
      </c>
      <c r="B347" s="5" t="s">
        <v>232</v>
      </c>
      <c r="C347" s="6">
        <v>3.2040000000000003E-3</v>
      </c>
      <c r="D347" s="18">
        <f>C347*L347*[1]!s_dq_close("000300.SH",I347,1)</f>
        <v>1.49139245486663E-2</v>
      </c>
      <c r="E347" s="4" t="str">
        <f>[1]!s_div_ifdiv(A347,"2017/12/31")</f>
        <v>是</v>
      </c>
      <c r="F347" s="3" t="str">
        <f>[1]!s_div_progress(A347,"20171231")</f>
        <v>董事会预案</v>
      </c>
      <c r="G347" s="3">
        <f>[1]!s_div_exdate(A347,"2017/12/31")</f>
        <v>0</v>
      </c>
      <c r="H347" s="4">
        <f>[1]!s_div_ifdiv(A347,"2018/06/30")</f>
        <v>0</v>
      </c>
      <c r="I347" s="3" t="str">
        <f>[1]!s_div_recorddate(A347,"2016/12/31")</f>
        <v>2017-08-23</v>
      </c>
      <c r="J347" s="13">
        <f>[1]!s_div_cashbeforetax(A347,"2016/12/31")</f>
        <v>0.01</v>
      </c>
      <c r="K347" s="14">
        <f>[1]!s_dq_close(A347,I347,3)</f>
        <v>8.0693094526056228</v>
      </c>
      <c r="L347" s="6">
        <f t="shared" ref="L347:L351" si="18">J347/K347</f>
        <v>1.2392634163721343E-3</v>
      </c>
      <c r="M347" s="10">
        <f>[1]!s_performanceexpress_perfexnetprofittoshareholder(A347,"2017/12/31",1)</f>
        <v>0</v>
      </c>
      <c r="N347" s="23" t="str">
        <f>[1]!s_div_ifdiv(A347,"2017/06/30")</f>
        <v>是</v>
      </c>
      <c r="O347" s="3" t="str">
        <f>[1]!s_div_recorddate(A347,"2017/06/30")</f>
        <v>2017-10-23</v>
      </c>
      <c r="P347" s="13">
        <f>[1]!s_div_cashbeforetax(A347,"2017/06/30")</f>
        <v>0.02</v>
      </c>
      <c r="Q347" s="14">
        <f>[1]!s_dq_close(A347,O347,3)</f>
        <v>7.8000000061377728</v>
      </c>
      <c r="R347" s="6">
        <f t="shared" ref="R347:R351" si="19">P347/Q347</f>
        <v>2.5641025620848873E-3</v>
      </c>
    </row>
    <row r="348" spans="1:18" x14ac:dyDescent="0.15">
      <c r="A348" s="5" t="s">
        <v>116</v>
      </c>
      <c r="B348" s="5" t="s">
        <v>117</v>
      </c>
      <c r="C348" s="6">
        <v>3.0639999999999999E-3</v>
      </c>
      <c r="D348" s="18">
        <f>C348*L348*[1]!s_dq_close("000300.SH",I348,1)</f>
        <v>0.20032472315505923</v>
      </c>
      <c r="E348" s="4" t="str">
        <f>[1]!s_div_ifdiv(A348,"2017/12/31")</f>
        <v>是</v>
      </c>
      <c r="F348" s="3" t="str">
        <f>[1]!s_div_progress(A348,"20171231")</f>
        <v>董事会预案</v>
      </c>
      <c r="G348" s="3">
        <f>[1]!s_div_exdate(A348,"2017/12/31")</f>
        <v>0</v>
      </c>
      <c r="H348" s="4">
        <f>[1]!s_div_ifdiv(A348,"2018/06/30")</f>
        <v>0</v>
      </c>
      <c r="I348" s="3" t="str">
        <f>[1]!s_div_recorddate(A348,"2016/12/31")</f>
        <v>2017-08-23</v>
      </c>
      <c r="J348" s="13">
        <f>[1]!s_div_cashbeforetax(A348,"2016/12/31")</f>
        <v>0.2</v>
      </c>
      <c r="K348" s="14">
        <f>[1]!s_dq_close(A348,I348,3)</f>
        <v>11.489999513132332</v>
      </c>
      <c r="L348" s="6">
        <f t="shared" si="18"/>
        <v>1.7406441120507692E-2</v>
      </c>
      <c r="M348" s="10">
        <f>[1]!s_performanceexpress_perfexnetprofittoshareholder(A348,"2017/12/31",1)</f>
        <v>3054656900</v>
      </c>
      <c r="N348" s="23" t="str">
        <f>[1]!s_div_ifdiv(A348,"2017/06/30")</f>
        <v>否</v>
      </c>
      <c r="O348" s="3">
        <f>[1]!s_div_recorddate(A348,"2017/06/30")</f>
        <v>0</v>
      </c>
      <c r="P348" s="13">
        <f>[1]!s_div_cashbeforetax(A348,"2017/06/30")</f>
        <v>0</v>
      </c>
      <c r="Q348" s="14">
        <f>[1]!s_dq_close(A348,O348,3)</f>
        <v>19.385916324169813</v>
      </c>
      <c r="R348" s="6">
        <f t="shared" si="19"/>
        <v>0</v>
      </c>
    </row>
    <row r="349" spans="1:18" x14ac:dyDescent="0.15">
      <c r="A349" s="5" t="s">
        <v>385</v>
      </c>
      <c r="B349" s="5" t="s">
        <v>386</v>
      </c>
      <c r="C349" s="6">
        <v>2.3809999999999999E-3</v>
      </c>
      <c r="D349" s="18">
        <f>C349*L349*[1]!s_dq_close("000300.SH",I349,1)</f>
        <v>0.23696869472965756</v>
      </c>
      <c r="E349" s="4" t="str">
        <f>[1]!s_div_ifdiv(A349,"2017/12/31")</f>
        <v>是</v>
      </c>
      <c r="F349" s="3" t="str">
        <f>[1]!s_div_progress(A349,"20171231")</f>
        <v>董事会预案</v>
      </c>
      <c r="G349" s="3">
        <f>[1]!s_div_exdate(A349,"2017/12/31")</f>
        <v>0</v>
      </c>
      <c r="H349" s="4">
        <f>[1]!s_div_ifdiv(A349,"2018/06/30")</f>
        <v>0</v>
      </c>
      <c r="I349" s="3" t="str">
        <f>[1]!s_div_recorddate(A349,"2016/12/31")</f>
        <v>2017-08-24</v>
      </c>
      <c r="J349" s="13">
        <f>[1]!s_div_cashbeforetax(A349,"2016/12/31")</f>
        <v>0.20200000000000001</v>
      </c>
      <c r="K349" s="14">
        <f>[1]!s_dq_close(A349,I349,3)</f>
        <v>7.5800000304208766</v>
      </c>
      <c r="L349" s="6">
        <f t="shared" si="18"/>
        <v>2.6649076410199438E-2</v>
      </c>
      <c r="M349" s="10">
        <f>[1]!s_performanceexpress_perfexnetprofittoshareholder(A349,"2017/12/31",1)</f>
        <v>0</v>
      </c>
      <c r="N349" s="23" t="str">
        <f>[1]!s_div_ifdiv(A349,"2017/06/30")</f>
        <v>否</v>
      </c>
      <c r="O349" s="3">
        <f>[1]!s_div_recorddate(A349,"2017/06/30")</f>
        <v>0</v>
      </c>
      <c r="P349" s="13">
        <f>[1]!s_div_cashbeforetax(A349,"2017/06/30")</f>
        <v>0</v>
      </c>
      <c r="Q349" s="14">
        <f>[1]!s_dq_close(A349,O349,3)</f>
        <v>0.29302460737890096</v>
      </c>
      <c r="R349" s="6">
        <f t="shared" si="19"/>
        <v>0</v>
      </c>
    </row>
    <row r="350" spans="1:18" x14ac:dyDescent="0.15">
      <c r="A350" s="5" t="s">
        <v>11</v>
      </c>
      <c r="B350" s="5" t="s">
        <v>12</v>
      </c>
      <c r="C350" s="6">
        <v>1.586E-3</v>
      </c>
      <c r="D350" s="18">
        <f>C350*L350*[1]!s_dq_close("000300.SH",I350,1)</f>
        <v>0.19272716709954521</v>
      </c>
      <c r="E350" s="4" t="str">
        <f>[1]!s_div_ifdiv(A350,"2017/12/31")</f>
        <v>是</v>
      </c>
      <c r="F350" s="3" t="str">
        <f>[1]!s_div_progress(A350,"20171231")</f>
        <v>董事会预案</v>
      </c>
      <c r="G350" s="3">
        <f>[1]!s_div_exdate(A350,"2017/12/31")</f>
        <v>0</v>
      </c>
      <c r="H350" s="4">
        <f>[1]!s_div_ifdiv(A350,"2018/06/30")</f>
        <v>0</v>
      </c>
      <c r="I350" s="3" t="str">
        <f>[1]!s_div_recorddate(A350,"2016/12/31")</f>
        <v>2017-08-24</v>
      </c>
      <c r="J350" s="13">
        <f>[1]!s_div_cashbeforetax(A350,"2016/12/31")</f>
        <v>0.15</v>
      </c>
      <c r="K350" s="14">
        <f>[1]!s_dq_close(A350,I350,3)</f>
        <v>4.6099999766047324</v>
      </c>
      <c r="L350" s="6">
        <f t="shared" si="18"/>
        <v>3.2537961119573598E-2</v>
      </c>
      <c r="M350" s="10">
        <f>[1]!s_performanceexpress_perfexnetprofittoshareholder(A350,"2017/12/31",1)</f>
        <v>0</v>
      </c>
      <c r="N350" s="23" t="str">
        <f>[1]!s_div_ifdiv(A350,"2017/06/30")</f>
        <v>否</v>
      </c>
      <c r="O350" s="3">
        <f>[1]!s_div_recorddate(A350,"2017/06/30")</f>
        <v>0</v>
      </c>
      <c r="P350" s="13">
        <f>[1]!s_div_cashbeforetax(A350,"2017/06/30")</f>
        <v>0</v>
      </c>
      <c r="Q350" s="14">
        <f>[1]!s_dq_close(A350,O350,3)</f>
        <v>0.37139987616515358</v>
      </c>
      <c r="R350" s="6">
        <f t="shared" si="19"/>
        <v>0</v>
      </c>
    </row>
    <row r="351" spans="1:18" x14ac:dyDescent="0.15">
      <c r="A351" s="5" t="s">
        <v>0</v>
      </c>
      <c r="B351" s="5" t="s">
        <v>1</v>
      </c>
      <c r="C351" s="6">
        <v>1.3372E-2</v>
      </c>
      <c r="D351" s="18">
        <f>C351*L351*[1]!s_dq_close("000300.SH",I351,1)</f>
        <v>1.7482320172827555</v>
      </c>
      <c r="E351" s="4" t="str">
        <f>[1]!s_div_ifdiv(A351,"2017/12/31")</f>
        <v>是</v>
      </c>
      <c r="F351" s="3" t="str">
        <f>[1]!s_div_progress(A351,"20171231")</f>
        <v>董事会预案</v>
      </c>
      <c r="G351" s="3">
        <f>[1]!s_div_exdate(A351,"2017/12/31")</f>
        <v>0</v>
      </c>
      <c r="H351" s="4">
        <f>[1]!s_div_ifdiv(A351,"2018/06/30")</f>
        <v>0</v>
      </c>
      <c r="I351" s="3" t="str">
        <f>[1]!s_div_recorddate(A351,"2016/12/31")</f>
        <v>2017-08-28</v>
      </c>
      <c r="J351" s="13">
        <f>[1]!s_div_cashbeforetax(A351,"2016/12/31")</f>
        <v>0.79</v>
      </c>
      <c r="K351" s="14">
        <f>[1]!s_dq_close(A351,I351,3)</f>
        <v>23.219999968463235</v>
      </c>
      <c r="L351" s="6">
        <f t="shared" si="18"/>
        <v>3.4022394533719046E-2</v>
      </c>
      <c r="M351" s="10">
        <f>[1]!s_performanceexpress_perfexnetprofittoshareholder(A351,"2017/12/31",1)</f>
        <v>0</v>
      </c>
      <c r="N351" s="23" t="str">
        <f>[1]!s_div_ifdiv(A351,"2017/06/30")</f>
        <v>否</v>
      </c>
      <c r="O351" s="3">
        <f>[1]!s_div_recorddate(A351,"2017/06/30")</f>
        <v>0</v>
      </c>
      <c r="P351" s="13">
        <f>[1]!s_div_cashbeforetax(A351,"2017/06/30")</f>
        <v>0</v>
      </c>
      <c r="Q351" s="14">
        <f>[1]!s_dq_close(A351,O351,3)</f>
        <v>0.10619078047710907</v>
      </c>
      <c r="R351" s="6">
        <f t="shared" si="19"/>
        <v>0</v>
      </c>
    </row>
    <row r="352" spans="1:18" s="41" customFormat="1" x14ac:dyDescent="0.15">
      <c r="A352" s="35" t="s">
        <v>47</v>
      </c>
      <c r="B352" s="35" t="s">
        <v>48</v>
      </c>
      <c r="C352" s="36">
        <v>2.1065E-2</v>
      </c>
      <c r="D352" s="37">
        <f>C352*L352*[1]!s_dq_close("000300.SH",I352,1)</f>
        <v>3.6054357106911272</v>
      </c>
      <c r="E352" s="25" t="str">
        <f>[1]!s_div_ifdiv(A352,"2017/12/31")</f>
        <v>否</v>
      </c>
      <c r="F352" s="25" t="str">
        <f>[1]!s_div_progress(A352,"20171231")</f>
        <v>董事会预案</v>
      </c>
      <c r="G352" s="25">
        <f>[1]!s_div_exdate(A352,"2017/12/31")</f>
        <v>0</v>
      </c>
      <c r="H352" s="25">
        <f>[1]!s_div_ifdiv(A352,"2018/06/30")</f>
        <v>0</v>
      </c>
      <c r="I352" s="25" t="str">
        <f>[1]!s_div_recorddate(A352,"2016/12/31")</f>
        <v>2017-07-04</v>
      </c>
      <c r="J352" s="38">
        <f>[1]!s_div_cashbeforetax(A352,"2016/12/31")</f>
        <v>1.8</v>
      </c>
      <c r="K352" s="38">
        <f>[1]!s_dq_close(A352,I352,3)</f>
        <v>38.069999892853119</v>
      </c>
      <c r="L352" s="36">
        <f>J352/K352</f>
        <v>4.7281324010140437E-2</v>
      </c>
      <c r="M352" s="39">
        <f>[1]!s_performanceexpress_perfexnetprofittoshareholder(A352,"2017/12/31",1)</f>
        <v>0</v>
      </c>
      <c r="N352" s="40" t="str">
        <f>[1]!s_div_ifdiv(A352,"2017/06/30")</f>
        <v>否</v>
      </c>
      <c r="O352" s="25">
        <f>[1]!s_div_recorddate(A352,"2017/06/30")</f>
        <v>0</v>
      </c>
      <c r="P352" s="38">
        <f>[1]!s_div_cashbeforetax(A352,"2017/06/30")</f>
        <v>0</v>
      </c>
      <c r="Q352" s="38">
        <f>[1]!s_dq_close(A352,O352,3)</f>
        <v>0.33441595817970599</v>
      </c>
      <c r="R352" s="36">
        <f>P352/Q352</f>
        <v>0</v>
      </c>
    </row>
    <row r="354" spans="1:18" x14ac:dyDescent="0.15">
      <c r="A354" s="19" t="s">
        <v>622</v>
      </c>
      <c r="D354" s="22">
        <f>SUM(D346:D352)</f>
        <v>6.1793303513312292</v>
      </c>
    </row>
    <row r="358" spans="1:18" s="4" customFormat="1" x14ac:dyDescent="0.15">
      <c r="A358" s="26" t="s">
        <v>636</v>
      </c>
      <c r="D358" s="18"/>
      <c r="E358" s="1"/>
      <c r="F358" s="15"/>
      <c r="G358" s="14"/>
      <c r="H358" s="6"/>
      <c r="I358" s="1"/>
      <c r="K358" s="1"/>
      <c r="L358" s="1"/>
      <c r="M358" s="1"/>
      <c r="N358" s="6"/>
      <c r="O358" s="1"/>
      <c r="P358" s="1"/>
      <c r="Q358" s="1"/>
      <c r="R358" s="1"/>
    </row>
    <row r="361" spans="1:18" s="4" customFormat="1" x14ac:dyDescent="0.15">
      <c r="A361" s="9" t="s">
        <v>620</v>
      </c>
      <c r="D361" s="18"/>
      <c r="E361" s="1"/>
      <c r="F361" s="15"/>
      <c r="G361" s="14"/>
      <c r="H361" s="6"/>
      <c r="I361" s="1"/>
      <c r="K361" s="1"/>
      <c r="L361" s="1"/>
      <c r="M361" s="1"/>
      <c r="N361" s="6"/>
      <c r="O361" s="1"/>
      <c r="P361" s="1"/>
      <c r="Q361" s="1"/>
      <c r="R361" s="1"/>
    </row>
    <row r="362" spans="1:18" s="4" customFormat="1" x14ac:dyDescent="0.15">
      <c r="A362" s="2" t="s">
        <v>599</v>
      </c>
      <c r="B362" s="2" t="s">
        <v>600</v>
      </c>
      <c r="C362" s="2" t="s">
        <v>601</v>
      </c>
      <c r="D362" s="17" t="s">
        <v>635</v>
      </c>
      <c r="E362" s="2" t="s">
        <v>631</v>
      </c>
      <c r="F362" s="2" t="s">
        <v>615</v>
      </c>
      <c r="G362" s="2" t="s">
        <v>616</v>
      </c>
      <c r="H362" s="2" t="s">
        <v>617</v>
      </c>
      <c r="I362" s="16" t="s">
        <v>618</v>
      </c>
      <c r="K362" s="1"/>
      <c r="L362" s="1"/>
      <c r="M362" s="1"/>
      <c r="N362" s="6"/>
      <c r="O362" s="1"/>
      <c r="P362" s="1"/>
      <c r="Q362" s="1"/>
      <c r="R362" s="1"/>
    </row>
    <row r="363" spans="1:18" s="4" customFormat="1" x14ac:dyDescent="0.15">
      <c r="A363" s="7" t="s">
        <v>449</v>
      </c>
      <c r="B363" s="8" t="s">
        <v>450</v>
      </c>
      <c r="C363" s="6">
        <v>6.3365999999999992E-2</v>
      </c>
      <c r="D363" s="18">
        <f>C363*I363*[1]!s_dq_close("000300.SH",F363,1)</f>
        <v>2.1800424473368878</v>
      </c>
      <c r="E363" s="23" t="str">
        <f>[1]!s_div_ifdiv(A363,"2017/06/30")</f>
        <v>是</v>
      </c>
      <c r="F363" s="3" t="str">
        <f>[1]!s_div_recorddate(A363,"2017/06/30")</f>
        <v>2017-09-01</v>
      </c>
      <c r="G363" s="13">
        <f>[1]!s_div_cashbeforetax(A363,"2017/06/30")</f>
        <v>0.5</v>
      </c>
      <c r="H363" s="14">
        <f>[1]!s_dq_close(A363,F363,3)</f>
        <v>55.669991704590622</v>
      </c>
      <c r="I363" s="6">
        <f t="shared" ref="I363:I365" si="20">G363/H363</f>
        <v>8.9814994522222878E-3</v>
      </c>
      <c r="K363" s="1"/>
      <c r="L363" s="1"/>
      <c r="M363" s="1"/>
      <c r="N363" s="6"/>
      <c r="O363" s="1"/>
      <c r="P363" s="1"/>
      <c r="Q363" s="1"/>
      <c r="R363" s="1"/>
    </row>
    <row r="364" spans="1:18" s="4" customFormat="1" x14ac:dyDescent="0.15">
      <c r="A364" s="5" t="s">
        <v>501</v>
      </c>
      <c r="B364" s="5" t="s">
        <v>502</v>
      </c>
      <c r="C364" s="6">
        <v>4.4080000000000005E-3</v>
      </c>
      <c r="D364" s="18">
        <f>C364*I364*[1]!s_dq_close("000300.SH",F364,1)</f>
        <v>0.1468942704821872</v>
      </c>
      <c r="E364" s="23" t="str">
        <f>[1]!s_div_ifdiv(A364,"2017/06/30")</f>
        <v>是</v>
      </c>
      <c r="F364" s="3" t="str">
        <f>[1]!s_div_recorddate(A364,"2017/06/30")</f>
        <v>2017-09-14</v>
      </c>
      <c r="G364" s="13">
        <f>[1]!s_div_cashbeforetax(A364,"2017/06/30")</f>
        <v>6.9260000000000002E-2</v>
      </c>
      <c r="H364" s="14">
        <f>[1]!s_dq_close(A364,F364,3)</f>
        <v>7.9599975292938447</v>
      </c>
      <c r="I364" s="6">
        <f t="shared" si="20"/>
        <v>8.7010077258333346E-3</v>
      </c>
      <c r="K364" s="1"/>
      <c r="L364" s="1"/>
      <c r="M364" s="1"/>
      <c r="N364" s="6"/>
      <c r="O364" s="1"/>
      <c r="P364" s="1"/>
      <c r="Q364" s="1"/>
      <c r="R364" s="1"/>
    </row>
    <row r="365" spans="1:18" s="4" customFormat="1" x14ac:dyDescent="0.15">
      <c r="A365" s="5" t="s">
        <v>225</v>
      </c>
      <c r="B365" s="5" t="s">
        <v>226</v>
      </c>
      <c r="C365" s="6">
        <v>5.6999999999999993E-3</v>
      </c>
      <c r="D365" s="18">
        <f>C365*I365*[1]!s_dq_close("000300.SH",F365,1)</f>
        <v>0.37338569766003482</v>
      </c>
      <c r="E365" s="23" t="str">
        <f>[1]!s_div_ifdiv(A365,"2017/06/30")</f>
        <v>是</v>
      </c>
      <c r="F365" s="3" t="str">
        <f>[1]!s_div_recorddate(A365,"2017/06/30")</f>
        <v>2017-09-19</v>
      </c>
      <c r="G365" s="13">
        <f>[1]!s_div_cashbeforetax(A365,"2017/06/30")</f>
        <v>0.1</v>
      </c>
      <c r="H365" s="14">
        <f>[1]!s_dq_close(A365,F365,3)</f>
        <v>5.849999586724385</v>
      </c>
      <c r="I365" s="6">
        <f t="shared" si="20"/>
        <v>1.7094018301630928E-2</v>
      </c>
      <c r="K365" s="1"/>
      <c r="L365" s="1"/>
      <c r="M365" s="1"/>
      <c r="N365" s="6"/>
      <c r="O365" s="1"/>
      <c r="P365" s="1"/>
      <c r="Q365" s="1"/>
      <c r="R365" s="1"/>
    </row>
    <row r="366" spans="1:18" s="4" customFormat="1" x14ac:dyDescent="0.15">
      <c r="A366" s="1"/>
      <c r="B366" s="1"/>
      <c r="C366" s="1"/>
      <c r="D366" s="18"/>
      <c r="E366" s="1"/>
      <c r="F366" s="15"/>
      <c r="G366" s="14"/>
      <c r="H366" s="6"/>
      <c r="I366" s="1"/>
      <c r="K366" s="1"/>
      <c r="L366" s="1"/>
      <c r="M366" s="1"/>
      <c r="N366" s="6"/>
      <c r="O366" s="1"/>
      <c r="P366" s="1"/>
      <c r="Q366" s="1"/>
      <c r="R366" s="1"/>
    </row>
    <row r="367" spans="1:18" s="4" customFormat="1" x14ac:dyDescent="0.15">
      <c r="A367" s="19" t="s">
        <v>622</v>
      </c>
      <c r="D367" s="22">
        <f>SUM(D363:D365)</f>
        <v>2.7003224154791101</v>
      </c>
      <c r="E367" s="1"/>
      <c r="F367" s="15"/>
      <c r="G367" s="14"/>
      <c r="H367" s="6"/>
      <c r="I367" s="1"/>
      <c r="K367" s="1"/>
      <c r="L367" s="1"/>
      <c r="M367" s="1"/>
      <c r="N367" s="6"/>
      <c r="O367" s="1"/>
      <c r="P367" s="1"/>
      <c r="Q367" s="1"/>
      <c r="R367" s="1"/>
    </row>
    <row r="370" spans="1:18" s="4" customFormat="1" x14ac:dyDescent="0.15">
      <c r="A370" s="9" t="s">
        <v>632</v>
      </c>
      <c r="D370" s="18"/>
      <c r="E370" s="1"/>
      <c r="F370" s="15"/>
      <c r="G370" s="14"/>
      <c r="H370" s="6"/>
      <c r="I370" s="1"/>
      <c r="K370" s="1"/>
      <c r="L370" s="1"/>
      <c r="M370" s="1"/>
      <c r="N370" s="6"/>
      <c r="O370" s="1"/>
      <c r="P370" s="1"/>
      <c r="Q370" s="1"/>
      <c r="R370" s="1"/>
    </row>
    <row r="371" spans="1:18" s="4" customFormat="1" x14ac:dyDescent="0.15">
      <c r="A371" s="2" t="s">
        <v>599</v>
      </c>
      <c r="B371" s="2" t="s">
        <v>600</v>
      </c>
      <c r="C371" s="2" t="s">
        <v>601</v>
      </c>
      <c r="D371" s="17" t="s">
        <v>635</v>
      </c>
      <c r="E371" s="2" t="s">
        <v>631</v>
      </c>
      <c r="F371" s="2" t="s">
        <v>615</v>
      </c>
      <c r="G371" s="2" t="s">
        <v>616</v>
      </c>
      <c r="H371" s="2" t="s">
        <v>617</v>
      </c>
      <c r="I371" s="16" t="s">
        <v>618</v>
      </c>
      <c r="K371" s="1"/>
      <c r="L371" s="1"/>
      <c r="M371" s="1"/>
      <c r="N371" s="6"/>
      <c r="O371" s="1"/>
      <c r="P371" s="1"/>
      <c r="Q371" s="1"/>
      <c r="R371" s="1"/>
    </row>
    <row r="372" spans="1:18" s="4" customFormat="1" x14ac:dyDescent="0.15">
      <c r="A372" s="5" t="s">
        <v>215</v>
      </c>
      <c r="B372" s="5" t="s">
        <v>216</v>
      </c>
      <c r="C372" s="6">
        <v>1.7052999999999999E-2</v>
      </c>
      <c r="D372" s="18">
        <f>C372*I372*[1]!s_dq_close("000300.SH",F372,1)</f>
        <v>0.97171340824848051</v>
      </c>
      <c r="E372" s="23" t="str">
        <f>[1]!s_div_ifdiv(A372,"2017/06/30")</f>
        <v>是</v>
      </c>
      <c r="F372" s="3" t="str">
        <f>[1]!s_div_recorddate(A372,"2017/06/30")</f>
        <v>2017-09-25</v>
      </c>
      <c r="G372" s="13">
        <f>[1]!s_div_cashbeforetax(A372,"2017/06/30")</f>
        <v>0.12</v>
      </c>
      <c r="H372" s="14">
        <f>[1]!s_dq_close(A372,F372,3)</f>
        <v>8.0400000119605384</v>
      </c>
      <c r="I372" s="6">
        <f t="shared" ref="I372:I374" si="21">G372/H372</f>
        <v>1.4925373112124938E-2</v>
      </c>
      <c r="K372" s="1"/>
      <c r="L372" s="1"/>
      <c r="M372" s="1"/>
      <c r="N372" s="6"/>
      <c r="O372" s="1"/>
      <c r="P372" s="1"/>
      <c r="Q372" s="1"/>
      <c r="R372" s="1"/>
    </row>
    <row r="373" spans="1:18" s="4" customFormat="1" x14ac:dyDescent="0.15">
      <c r="A373" s="5" t="s">
        <v>17</v>
      </c>
      <c r="B373" s="5" t="s">
        <v>18</v>
      </c>
      <c r="C373" s="6">
        <v>3.4939999999999997E-3</v>
      </c>
      <c r="D373" s="18">
        <f>C373*I373*[1]!s_dq_close("000300.SH",F373,1)</f>
        <v>0.27693115760488712</v>
      </c>
      <c r="E373" s="23" t="str">
        <f>[1]!s_div_ifdiv(A373,"2017/06/30")</f>
        <v>是</v>
      </c>
      <c r="F373" s="3" t="str">
        <f>[1]!s_div_recorddate(A373,"2017/06/30")</f>
        <v>2017-10-19</v>
      </c>
      <c r="G373" s="13">
        <f>[1]!s_div_cashbeforetax(A373,"2017/06/30")</f>
        <v>0.15</v>
      </c>
      <c r="H373" s="14">
        <f>[1]!s_dq_close(A373,F373,3)</f>
        <v>7.4400001818850567</v>
      </c>
      <c r="I373" s="6">
        <f t="shared" si="21"/>
        <v>2.016128982969928E-2</v>
      </c>
      <c r="K373" s="1"/>
      <c r="L373" s="1"/>
      <c r="M373" s="1"/>
      <c r="N373" s="6"/>
      <c r="O373" s="1"/>
      <c r="P373" s="1"/>
      <c r="Q373" s="1"/>
      <c r="R373" s="1"/>
    </row>
    <row r="374" spans="1:18" s="4" customFormat="1" x14ac:dyDescent="0.15">
      <c r="A374" s="5" t="s">
        <v>457</v>
      </c>
      <c r="B374" s="5" t="s">
        <v>458</v>
      </c>
      <c r="C374" s="6">
        <v>4.3999999999999996E-4</v>
      </c>
      <c r="D374" s="18">
        <f>C374*I374*[1]!s_dq_close("000300.SH",F374,1)</f>
        <v>1.4543501058821852E-2</v>
      </c>
      <c r="E374" s="23" t="str">
        <f>[1]!s_div_ifdiv(A374,"2017/06/30")</f>
        <v>是</v>
      </c>
      <c r="F374" s="3" t="str">
        <f>[1]!s_div_recorddate(A374,"2017/06/30")</f>
        <v>2017-10-26</v>
      </c>
      <c r="G374" s="13">
        <f>[1]!s_div_cashbeforetax(A374,"2017/06/30")</f>
        <v>7.2999999999999995E-2</v>
      </c>
      <c r="H374" s="14">
        <f>[1]!s_dq_close(A374,F374,3)</f>
        <v>8.819996980451366</v>
      </c>
      <c r="I374" s="6">
        <f t="shared" si="21"/>
        <v>8.2766468244600457E-3</v>
      </c>
      <c r="K374" s="1"/>
      <c r="L374" s="1"/>
      <c r="M374" s="1"/>
      <c r="N374" s="6"/>
      <c r="O374" s="1"/>
      <c r="P374" s="1"/>
      <c r="Q374" s="1"/>
      <c r="R374" s="1"/>
    </row>
    <row r="376" spans="1:18" s="4" customFormat="1" x14ac:dyDescent="0.15">
      <c r="A376" s="19" t="s">
        <v>622</v>
      </c>
      <c r="D376" s="22">
        <f>SUM(D372:D374)</f>
        <v>1.2631880669121895</v>
      </c>
      <c r="E376" s="1"/>
      <c r="F376" s="15"/>
      <c r="G376" s="14"/>
      <c r="H376" s="6"/>
      <c r="I376" s="1"/>
      <c r="K376" s="1"/>
      <c r="L376" s="1"/>
      <c r="M376" s="1"/>
      <c r="N376" s="6"/>
      <c r="O376" s="1"/>
      <c r="P376" s="1"/>
      <c r="Q376" s="1"/>
      <c r="R376" s="1"/>
    </row>
    <row r="380" spans="1:18" s="4" customFormat="1" x14ac:dyDescent="0.15">
      <c r="A380" s="9" t="s">
        <v>633</v>
      </c>
      <c r="D380" s="18"/>
      <c r="E380" s="1"/>
      <c r="F380" s="15"/>
      <c r="G380" s="14"/>
      <c r="H380" s="6"/>
      <c r="I380" s="1"/>
      <c r="K380" s="1"/>
      <c r="L380" s="1"/>
      <c r="M380" s="1"/>
      <c r="N380" s="6"/>
      <c r="O380" s="1"/>
      <c r="P380" s="1"/>
      <c r="Q380" s="1"/>
      <c r="R380" s="1"/>
    </row>
    <row r="381" spans="1:18" s="4" customFormat="1" x14ac:dyDescent="0.15">
      <c r="A381" s="2" t="s">
        <v>599</v>
      </c>
      <c r="B381" s="2" t="s">
        <v>600</v>
      </c>
      <c r="C381" s="2" t="s">
        <v>601</v>
      </c>
      <c r="D381" s="17" t="s">
        <v>635</v>
      </c>
      <c r="E381" s="2" t="s">
        <v>631</v>
      </c>
      <c r="F381" s="2" t="s">
        <v>615</v>
      </c>
      <c r="G381" s="2" t="s">
        <v>616</v>
      </c>
      <c r="H381" s="2" t="s">
        <v>617</v>
      </c>
      <c r="I381" s="16" t="s">
        <v>618</v>
      </c>
      <c r="K381" s="1"/>
      <c r="L381" s="1"/>
      <c r="M381" s="1"/>
      <c r="N381" s="6"/>
      <c r="O381" s="1"/>
      <c r="P381" s="1"/>
      <c r="Q381" s="1"/>
      <c r="R381" s="1"/>
    </row>
    <row r="382" spans="1:18" s="4" customFormat="1" x14ac:dyDescent="0.15">
      <c r="A382" s="5" t="s">
        <v>231</v>
      </c>
      <c r="B382" s="5" t="s">
        <v>232</v>
      </c>
      <c r="C382" s="6">
        <v>3.2040000000000003E-3</v>
      </c>
      <c r="D382" s="18">
        <f>C382*I382*[1]!s_dq_close("000300.SH",F382,1)</f>
        <v>3.2293018211511898E-2</v>
      </c>
      <c r="E382" s="23" t="str">
        <f>[1]!s_div_ifdiv(A382,"2017/06/30")</f>
        <v>是</v>
      </c>
      <c r="F382" s="3" t="str">
        <f>[1]!s_div_recorddate(A382,"2017/06/30")</f>
        <v>2017-10-23</v>
      </c>
      <c r="G382" s="13">
        <f>[1]!s_div_cashbeforetax(A382,"2017/06/30")</f>
        <v>0.02</v>
      </c>
      <c r="H382" s="14">
        <f>[1]!s_dq_close(A382,F382,3)</f>
        <v>7.8000000061377728</v>
      </c>
      <c r="I382" s="6">
        <f t="shared" ref="I382" si="22">G382/H382</f>
        <v>2.5641025620848873E-3</v>
      </c>
      <c r="K382" s="1"/>
      <c r="L382" s="1"/>
      <c r="M382" s="1"/>
      <c r="N382" s="6"/>
      <c r="O382" s="1"/>
      <c r="P382" s="1"/>
      <c r="Q382" s="1"/>
      <c r="R382" s="1"/>
    </row>
    <row r="384" spans="1:18" s="4" customFormat="1" x14ac:dyDescent="0.15">
      <c r="A384" s="19" t="s">
        <v>622</v>
      </c>
      <c r="D384" s="22">
        <f>SUM(D382)</f>
        <v>3.2293018211511898E-2</v>
      </c>
      <c r="E384" s="1"/>
      <c r="F384" s="15"/>
      <c r="G384" s="14"/>
      <c r="H384" s="6"/>
      <c r="I384" s="1"/>
      <c r="K384" s="1"/>
      <c r="L384" s="1"/>
      <c r="M384" s="1"/>
      <c r="N384" s="6"/>
      <c r="O384" s="1"/>
      <c r="P384" s="1"/>
      <c r="Q384" s="1"/>
      <c r="R384" s="1"/>
    </row>
    <row r="387" spans="1:18" s="4" customFormat="1" x14ac:dyDescent="0.15">
      <c r="A387" s="9" t="s">
        <v>634</v>
      </c>
      <c r="D387" s="18"/>
      <c r="E387" s="1"/>
      <c r="F387" s="15"/>
      <c r="G387" s="14"/>
      <c r="H387" s="6"/>
      <c r="I387" s="1"/>
      <c r="K387" s="1"/>
      <c r="L387" s="1"/>
      <c r="M387" s="1"/>
      <c r="N387" s="6"/>
      <c r="O387" s="1"/>
      <c r="P387" s="1"/>
      <c r="Q387" s="1"/>
      <c r="R387" s="1"/>
    </row>
    <row r="388" spans="1:18" s="4" customFormat="1" x14ac:dyDescent="0.15">
      <c r="A388" s="2" t="s">
        <v>599</v>
      </c>
      <c r="B388" s="2" t="s">
        <v>600</v>
      </c>
      <c r="C388" s="2" t="s">
        <v>601</v>
      </c>
      <c r="D388" s="17" t="s">
        <v>635</v>
      </c>
      <c r="E388" s="2" t="s">
        <v>631</v>
      </c>
      <c r="F388" s="2" t="s">
        <v>615</v>
      </c>
      <c r="G388" s="2" t="s">
        <v>616</v>
      </c>
      <c r="H388" s="2" t="s">
        <v>617</v>
      </c>
      <c r="I388" s="16" t="s">
        <v>618</v>
      </c>
      <c r="K388" s="1"/>
      <c r="L388" s="1"/>
      <c r="M388" s="1"/>
      <c r="N388" s="6"/>
      <c r="O388" s="1"/>
      <c r="P388" s="1"/>
      <c r="Q388" s="1"/>
      <c r="R388" s="1"/>
    </row>
    <row r="389" spans="1:18" s="4" customFormat="1" x14ac:dyDescent="0.15">
      <c r="A389" s="5" t="s">
        <v>365</v>
      </c>
      <c r="B389" s="5" t="s">
        <v>366</v>
      </c>
      <c r="C389" s="6">
        <v>2.0990000000000002E-3</v>
      </c>
      <c r="D389" s="18">
        <f>C389*I389*[1]!s_dq_close("000300.SH",F389,1)</f>
        <v>2.0496838672305874E-2</v>
      </c>
      <c r="E389" s="23" t="str">
        <f>[1]!s_div_ifdiv(A389,"2017/06/30")</f>
        <v>是</v>
      </c>
      <c r="F389" s="3" t="str">
        <f>[1]!s_div_recorddate(A389,"2017/06/30")</f>
        <v>2017-11-17</v>
      </c>
      <c r="G389" s="13">
        <f>[1]!s_div_cashbeforetax(A389,"2017/06/30")</f>
        <v>1.4999999999999999E-2</v>
      </c>
      <c r="H389" s="14">
        <f>[1]!s_dq_close(A389,F389,3)</f>
        <v>6.3299999337607042</v>
      </c>
      <c r="I389" s="6">
        <f t="shared" ref="I389:I391" si="23">G389/H389</f>
        <v>2.3696682712425208E-3</v>
      </c>
      <c r="K389" s="1"/>
      <c r="L389" s="1"/>
      <c r="M389" s="1"/>
      <c r="N389" s="6"/>
      <c r="O389" s="1"/>
      <c r="P389" s="1"/>
      <c r="Q389" s="1"/>
      <c r="R389" s="1"/>
    </row>
    <row r="390" spans="1:18" s="4" customFormat="1" x14ac:dyDescent="0.15">
      <c r="A390" s="5" t="s">
        <v>4</v>
      </c>
      <c r="B390" s="5" t="s">
        <v>5</v>
      </c>
      <c r="C390" s="6">
        <v>1.433E-3</v>
      </c>
      <c r="D390" s="18">
        <f>C390*I390*[1]!s_dq_close("000300.SH",F390,1)</f>
        <v>1.7139166899941532E-2</v>
      </c>
      <c r="E390" s="23" t="str">
        <f>[1]!s_div_ifdiv(A390,"2017/06/30")</f>
        <v>是</v>
      </c>
      <c r="F390" s="3" t="str">
        <f>[1]!s_div_recorddate(A390,"2017/06/30")</f>
        <v>2017-11-23</v>
      </c>
      <c r="G390" s="13">
        <f>[1]!s_div_cashbeforetax(A390,"2017/06/30")</f>
        <v>0.03</v>
      </c>
      <c r="H390" s="14">
        <f>[1]!s_dq_close(A390,F390,3)</f>
        <v>10.290000141990662</v>
      </c>
      <c r="I390" s="6">
        <f t="shared" si="23"/>
        <v>2.9154518548137084E-3</v>
      </c>
      <c r="K390" s="1"/>
      <c r="L390" s="1"/>
      <c r="M390" s="1"/>
      <c r="N390" s="6"/>
      <c r="O390" s="1"/>
      <c r="P390" s="1"/>
      <c r="Q390" s="1"/>
      <c r="R390" s="1"/>
    </row>
    <row r="391" spans="1:18" s="4" customFormat="1" x14ac:dyDescent="0.15">
      <c r="A391" s="5" t="s">
        <v>558</v>
      </c>
      <c r="B391" s="5" t="s">
        <v>559</v>
      </c>
      <c r="C391" s="6">
        <v>9.7900000000000005E-4</v>
      </c>
      <c r="D391" s="18">
        <f>C391*I391*[1]!s_dq_close("000300.SH",F391,1)</f>
        <v>0.12515416405458538</v>
      </c>
      <c r="E391" s="23" t="str">
        <f>[1]!s_div_ifdiv(A391,"2017/06/30")</f>
        <v>是</v>
      </c>
      <c r="F391" s="3" t="str">
        <f>[1]!s_div_recorddate(A391,"2017/06/30")</f>
        <v>2017-12-06</v>
      </c>
      <c r="G391" s="13">
        <f>[1]!s_div_cashbeforetax(A391,"2017/06/30")</f>
        <v>0.5</v>
      </c>
      <c r="H391" s="14">
        <f>[1]!s_dq_close(A391,F391,3)</f>
        <v>15.706584301842726</v>
      </c>
      <c r="I391" s="6">
        <f t="shared" si="23"/>
        <v>3.1833783233273641E-2</v>
      </c>
      <c r="K391" s="1"/>
      <c r="L391" s="1"/>
      <c r="M391" s="1"/>
      <c r="N391" s="6"/>
      <c r="O391" s="1"/>
      <c r="P391" s="1"/>
      <c r="Q391" s="1"/>
      <c r="R391" s="1"/>
    </row>
    <row r="392" spans="1:18" s="4" customFormat="1" x14ac:dyDescent="0.15">
      <c r="A392" s="5"/>
      <c r="B392" s="5"/>
      <c r="C392" s="6"/>
      <c r="D392" s="18"/>
      <c r="E392" s="1"/>
      <c r="F392" s="15"/>
      <c r="G392" s="14"/>
      <c r="H392" s="6"/>
      <c r="I392" s="1"/>
      <c r="K392" s="1"/>
      <c r="L392" s="1"/>
      <c r="M392" s="1"/>
      <c r="N392" s="6"/>
      <c r="O392" s="1"/>
      <c r="P392" s="1"/>
      <c r="Q392" s="1"/>
      <c r="R392" s="1"/>
    </row>
    <row r="394" spans="1:18" s="4" customFormat="1" x14ac:dyDescent="0.15">
      <c r="A394" s="19" t="s">
        <v>622</v>
      </c>
      <c r="D394" s="22">
        <f>SUM(D389:D391)</f>
        <v>0.16279016962683279</v>
      </c>
      <c r="E394" s="1"/>
      <c r="F394" s="15"/>
      <c r="G394" s="14"/>
      <c r="H394" s="6"/>
      <c r="I394" s="1"/>
      <c r="K394" s="1"/>
      <c r="L394" s="1"/>
      <c r="M394" s="1"/>
      <c r="N394" s="6"/>
      <c r="O394" s="1"/>
      <c r="P394" s="1"/>
      <c r="Q394" s="1"/>
      <c r="R394" s="1"/>
    </row>
    <row r="399" spans="1:18" s="4" customFormat="1" x14ac:dyDescent="0.15">
      <c r="B399" s="20" t="s">
        <v>637</v>
      </c>
      <c r="C399" s="20" t="s">
        <v>638</v>
      </c>
      <c r="D399" s="20" t="s">
        <v>639</v>
      </c>
      <c r="E399" s="20" t="s">
        <v>625</v>
      </c>
      <c r="F399" s="15"/>
      <c r="G399" s="14"/>
      <c r="H399" s="6"/>
      <c r="I399" s="1"/>
      <c r="K399" s="1"/>
      <c r="L399" s="1"/>
      <c r="M399" s="1"/>
      <c r="N399" s="6"/>
      <c r="O399" s="1"/>
      <c r="P399" s="1"/>
      <c r="Q399" s="1"/>
      <c r="R399" s="1"/>
    </row>
    <row r="400" spans="1:18" s="4" customFormat="1" x14ac:dyDescent="0.15">
      <c r="A400" s="21" t="s">
        <v>623</v>
      </c>
      <c r="B400" s="17">
        <f>D20</f>
        <v>0</v>
      </c>
      <c r="C400" s="17">
        <v>0</v>
      </c>
      <c r="D400" s="17">
        <f>B400+C400</f>
        <v>0</v>
      </c>
      <c r="E400" s="17">
        <v>0</v>
      </c>
      <c r="F400" s="15"/>
      <c r="G400" s="14"/>
      <c r="H400" s="6"/>
      <c r="I400" s="1"/>
      <c r="K400" s="1"/>
      <c r="L400" s="1"/>
      <c r="M400" s="1"/>
      <c r="N400" s="6"/>
      <c r="O400" s="1"/>
      <c r="P400" s="1"/>
      <c r="Q400" s="1"/>
      <c r="R400" s="1"/>
    </row>
    <row r="401" spans="1:18" s="4" customFormat="1" x14ac:dyDescent="0.15">
      <c r="A401" s="21" t="s">
        <v>624</v>
      </c>
      <c r="B401" s="17">
        <f>D30</f>
        <v>0.10121715820136296</v>
      </c>
      <c r="C401" s="17">
        <v>0</v>
      </c>
      <c r="D401" s="17">
        <f t="shared" ref="D401:D409" si="24">B401+C401</f>
        <v>0.10121715820136296</v>
      </c>
      <c r="E401" s="17">
        <f>SUM(D26:D28)</f>
        <v>0.10121715820136296</v>
      </c>
      <c r="F401" s="15"/>
      <c r="G401" s="14"/>
      <c r="H401" s="6"/>
      <c r="I401" s="1"/>
      <c r="K401" s="1"/>
      <c r="L401" s="1"/>
      <c r="M401" s="1"/>
      <c r="N401" s="6"/>
      <c r="O401" s="1"/>
      <c r="P401" s="1"/>
      <c r="Q401" s="1"/>
      <c r="R401" s="1"/>
    </row>
    <row r="402" spans="1:18" s="4" customFormat="1" x14ac:dyDescent="0.15">
      <c r="A402" s="21" t="s">
        <v>626</v>
      </c>
      <c r="B402" s="17">
        <f>D84</f>
        <v>9.8659267386428304</v>
      </c>
      <c r="C402" s="17">
        <v>0</v>
      </c>
      <c r="D402" s="17">
        <f>B402+C402</f>
        <v>9.8659267386428304</v>
      </c>
      <c r="E402" s="17">
        <f>SUM(D34:D42)</f>
        <v>3.1558816618174528</v>
      </c>
      <c r="F402" s="15">
        <f>D400:D402-E400:E402</f>
        <v>6.7100450768253772</v>
      </c>
      <c r="G402" s="14"/>
      <c r="H402" s="6"/>
      <c r="I402" s="1"/>
      <c r="K402" s="1"/>
      <c r="L402" s="1"/>
      <c r="M402" s="1"/>
      <c r="N402" s="6"/>
      <c r="O402" s="1"/>
      <c r="P402" s="1"/>
      <c r="Q402" s="1"/>
      <c r="R402" s="1"/>
    </row>
    <row r="403" spans="1:18" s="15" customFormat="1" x14ac:dyDescent="0.15">
      <c r="A403" s="21" t="s">
        <v>627</v>
      </c>
      <c r="B403" s="17">
        <f>D186</f>
        <v>19.424987032965539</v>
      </c>
      <c r="C403" s="17">
        <v>0</v>
      </c>
      <c r="D403" s="17">
        <f t="shared" si="24"/>
        <v>19.424987032965539</v>
      </c>
      <c r="E403" s="17"/>
      <c r="F403" s="15">
        <f>SUM(D400:D403)-SUM(E400:E402)</f>
        <v>26.135032109790917</v>
      </c>
      <c r="G403" s="14"/>
      <c r="H403" s="6"/>
      <c r="I403" s="1"/>
      <c r="J403" s="4"/>
      <c r="K403" s="1"/>
      <c r="L403" s="1"/>
      <c r="M403" s="1"/>
      <c r="N403" s="6"/>
      <c r="O403" s="1"/>
      <c r="P403" s="1"/>
      <c r="Q403" s="1"/>
      <c r="R403" s="1"/>
    </row>
    <row r="404" spans="1:18" s="15" customFormat="1" x14ac:dyDescent="0.15">
      <c r="A404" s="21" t="s">
        <v>628</v>
      </c>
      <c r="B404" s="17">
        <f>D298</f>
        <v>30.916038825560133</v>
      </c>
      <c r="C404" s="17">
        <v>0</v>
      </c>
      <c r="D404" s="17">
        <f t="shared" si="24"/>
        <v>30.916038825560133</v>
      </c>
      <c r="E404" s="17"/>
      <c r="G404" s="14"/>
      <c r="H404" s="6"/>
      <c r="I404" s="1"/>
      <c r="J404" s="4"/>
      <c r="K404" s="1"/>
      <c r="L404" s="1"/>
      <c r="M404" s="1"/>
      <c r="N404" s="6"/>
      <c r="O404" s="1"/>
      <c r="P404" s="1"/>
      <c r="Q404" s="1"/>
      <c r="R404" s="1"/>
    </row>
    <row r="405" spans="1:18" s="15" customFormat="1" x14ac:dyDescent="0.15">
      <c r="A405" s="21" t="s">
        <v>629</v>
      </c>
      <c r="B405" s="17">
        <f>D340</f>
        <v>7.3474053037460179</v>
      </c>
      <c r="C405" s="17">
        <v>0</v>
      </c>
      <c r="D405" s="17">
        <f t="shared" si="24"/>
        <v>7.3474053037460179</v>
      </c>
      <c r="E405" s="17"/>
      <c r="G405" s="14"/>
      <c r="H405" s="6"/>
      <c r="I405" s="1"/>
      <c r="J405" s="4"/>
      <c r="K405" s="1"/>
      <c r="L405" s="1"/>
      <c r="M405" s="1"/>
      <c r="N405" s="6"/>
      <c r="O405" s="1"/>
      <c r="P405" s="1"/>
      <c r="Q405" s="1"/>
      <c r="R405" s="1"/>
    </row>
    <row r="406" spans="1:18" s="15" customFormat="1" x14ac:dyDescent="0.15">
      <c r="A406" s="21" t="s">
        <v>630</v>
      </c>
      <c r="B406" s="17">
        <f>D354</f>
        <v>6.1793303513312292</v>
      </c>
      <c r="C406" s="17">
        <f>D367</f>
        <v>2.7003224154791101</v>
      </c>
      <c r="D406" s="17">
        <f>B406+C406</f>
        <v>8.8796527668103398</v>
      </c>
      <c r="E406" s="17"/>
      <c r="F406" s="15">
        <f>SUM(D400:D406)-SUM(E401:E402)</f>
        <v>73.278129005907402</v>
      </c>
      <c r="G406" s="14"/>
      <c r="H406" s="6"/>
      <c r="I406" s="1"/>
      <c r="J406" s="4"/>
      <c r="K406" s="1"/>
      <c r="L406" s="1"/>
      <c r="M406" s="1"/>
      <c r="N406" s="6"/>
      <c r="O406" s="1"/>
      <c r="P406" s="1"/>
      <c r="Q406" s="1"/>
      <c r="R406" s="1"/>
    </row>
    <row r="407" spans="1:18" s="15" customFormat="1" x14ac:dyDescent="0.15">
      <c r="A407" s="21" t="s">
        <v>641</v>
      </c>
      <c r="B407" s="17">
        <v>0</v>
      </c>
      <c r="C407" s="17">
        <f>D376</f>
        <v>1.2631880669121895</v>
      </c>
      <c r="D407" s="17">
        <f t="shared" si="24"/>
        <v>1.2631880669121895</v>
      </c>
      <c r="E407" s="17"/>
      <c r="G407" s="14"/>
      <c r="H407" s="6"/>
      <c r="I407" s="1"/>
      <c r="J407" s="4"/>
      <c r="K407" s="1"/>
      <c r="L407" s="1"/>
      <c r="M407" s="1"/>
      <c r="N407" s="6"/>
      <c r="O407" s="1"/>
      <c r="P407" s="1"/>
      <c r="Q407" s="1"/>
      <c r="R407" s="1"/>
    </row>
    <row r="408" spans="1:18" s="15" customFormat="1" x14ac:dyDescent="0.15">
      <c r="A408" s="21" t="s">
        <v>640</v>
      </c>
      <c r="B408" s="17">
        <v>0</v>
      </c>
      <c r="C408" s="17">
        <f>D384</f>
        <v>3.2293018211511898E-2</v>
      </c>
      <c r="D408" s="17">
        <f t="shared" si="24"/>
        <v>3.2293018211511898E-2</v>
      </c>
      <c r="E408" s="17"/>
      <c r="G408" s="14"/>
      <c r="H408" s="6"/>
      <c r="I408" s="1"/>
      <c r="J408" s="4"/>
      <c r="K408" s="1"/>
      <c r="L408" s="1"/>
      <c r="M408" s="1"/>
      <c r="N408" s="6"/>
      <c r="O408" s="1"/>
      <c r="P408" s="1"/>
      <c r="Q408" s="1"/>
      <c r="R408" s="1"/>
    </row>
    <row r="409" spans="1:18" s="15" customFormat="1" x14ac:dyDescent="0.15">
      <c r="A409" s="21" t="s">
        <v>642</v>
      </c>
      <c r="B409" s="17">
        <v>0</v>
      </c>
      <c r="C409" s="17">
        <f>D394</f>
        <v>0.16279016962683279</v>
      </c>
      <c r="D409" s="17">
        <f t="shared" si="24"/>
        <v>0.16279016962683279</v>
      </c>
      <c r="E409" s="17"/>
      <c r="F409" s="15">
        <f>SUM(D400:D409)-SUM(E400:E409)</f>
        <v>74.736400260657945</v>
      </c>
      <c r="G409" s="14"/>
      <c r="H409" s="6"/>
      <c r="I409" s="1"/>
      <c r="J409" s="4"/>
      <c r="K409" s="1"/>
      <c r="L409" s="1"/>
      <c r="M409" s="1"/>
      <c r="N409" s="6"/>
      <c r="O409" s="1"/>
      <c r="P409" s="1"/>
      <c r="Q409" s="1"/>
      <c r="R409" s="1"/>
    </row>
  </sheetData>
  <sortState ref="A50:R77">
    <sortCondition ref="G50"/>
  </sortState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E13"/>
  <sheetViews>
    <sheetView workbookViewId="0">
      <selection activeCell="E2" sqref="E2:E7"/>
    </sheetView>
  </sheetViews>
  <sheetFormatPr defaultRowHeight="13.5" x14ac:dyDescent="0.15"/>
  <sheetData>
    <row r="2" spans="4:5" x14ac:dyDescent="0.15">
      <c r="D2">
        <v>2</v>
      </c>
      <c r="E2" t="s">
        <v>647</v>
      </c>
    </row>
    <row r="3" spans="4:5" x14ac:dyDescent="0.15">
      <c r="D3">
        <v>3</v>
      </c>
      <c r="E3" t="s">
        <v>648</v>
      </c>
    </row>
    <row r="4" spans="4:5" x14ac:dyDescent="0.15">
      <c r="D4">
        <v>1</v>
      </c>
      <c r="E4" t="s">
        <v>646</v>
      </c>
    </row>
    <row r="5" spans="4:5" x14ac:dyDescent="0.15">
      <c r="D5" s="1">
        <v>4</v>
      </c>
      <c r="E5" s="1" t="s">
        <v>649</v>
      </c>
    </row>
    <row r="6" spans="4:5" x14ac:dyDescent="0.15">
      <c r="D6" s="1">
        <v>6</v>
      </c>
      <c r="E6" s="1" t="s">
        <v>651</v>
      </c>
    </row>
    <row r="7" spans="4:5" x14ac:dyDescent="0.15">
      <c r="D7" s="1">
        <v>5</v>
      </c>
      <c r="E7" s="1" t="s">
        <v>650</v>
      </c>
    </row>
    <row r="8" spans="4:5" x14ac:dyDescent="0.15">
      <c r="D8" s="1">
        <v>7</v>
      </c>
      <c r="E8" s="1" t="s">
        <v>652</v>
      </c>
    </row>
    <row r="9" spans="4:5" x14ac:dyDescent="0.15">
      <c r="D9" s="1">
        <v>8</v>
      </c>
      <c r="E9" s="1" t="s">
        <v>653</v>
      </c>
    </row>
    <row r="10" spans="4:5" x14ac:dyDescent="0.15">
      <c r="D10" s="1">
        <v>9</v>
      </c>
      <c r="E10" s="1" t="s">
        <v>654</v>
      </c>
    </row>
    <row r="11" spans="4:5" x14ac:dyDescent="0.15">
      <c r="D11" s="1">
        <v>10</v>
      </c>
      <c r="E11" s="1" t="s">
        <v>655</v>
      </c>
    </row>
    <row r="12" spans="4:5" x14ac:dyDescent="0.15">
      <c r="D12" s="1">
        <v>11</v>
      </c>
      <c r="E12" s="1" t="s">
        <v>656</v>
      </c>
    </row>
    <row r="13" spans="4:5" x14ac:dyDescent="0.15">
      <c r="D13" s="1">
        <v>12</v>
      </c>
      <c r="E13" s="1" t="s">
        <v>657</v>
      </c>
    </row>
  </sheetData>
  <sortState ref="D2:E13">
    <sortCondition ref="E2:E13" customList="b,c,a,d,f,e"/>
  </sortState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沪深300分红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Yuchuan Dang</dc:creator>
  <cp:lastModifiedBy>Yuchuan Dang</cp:lastModifiedBy>
  <dcterms:created xsi:type="dcterms:W3CDTF">2017-06-17T05:00:44Z</dcterms:created>
  <dcterms:modified xsi:type="dcterms:W3CDTF">2018-05-05T16:18:41Z</dcterms:modified>
</cp:coreProperties>
</file>