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N73" i="1"/>
  <c r="M73" i="1"/>
  <c r="N71" i="1"/>
  <c r="M71" i="1"/>
  <c r="L73" i="1"/>
  <c r="L71" i="1"/>
  <c r="C86" i="1" l="1"/>
  <c r="C87" i="1"/>
  <c r="C84" i="1"/>
  <c r="L52" i="1"/>
  <c r="L70" i="1"/>
  <c r="I72" i="1"/>
  <c r="M70" i="1"/>
  <c r="M72" i="1"/>
  <c r="N72" i="1"/>
  <c r="M44" i="1"/>
  <c r="I73" i="1"/>
  <c r="N70" i="1"/>
  <c r="L72" i="1"/>
  <c r="I71" i="1"/>
  <c r="M43" i="1"/>
  <c r="C83" i="1" l="1"/>
  <c r="N12" i="1"/>
  <c r="N58" i="1"/>
  <c r="N41" i="1"/>
  <c r="O11" i="1"/>
  <c r="M59" i="1"/>
  <c r="O50" i="1"/>
  <c r="N45" i="1"/>
  <c r="N39" i="1"/>
  <c r="N52" i="1"/>
  <c r="M52" i="1"/>
  <c r="O26" i="1"/>
  <c r="O49" i="1"/>
  <c r="N50" i="1"/>
  <c r="N34" i="1"/>
  <c r="M27" i="1"/>
  <c r="M11" i="1"/>
  <c r="N22" i="1"/>
  <c r="N65" i="1"/>
  <c r="M64" i="1"/>
  <c r="O41" i="1"/>
  <c r="O5" i="1"/>
  <c r="M45" i="1"/>
  <c r="O58" i="1"/>
  <c r="N36" i="1"/>
  <c r="O25" i="1"/>
  <c r="O65" i="1"/>
  <c r="M38" i="1"/>
  <c r="M24" i="1"/>
  <c r="N40" i="1"/>
  <c r="N62" i="1"/>
  <c r="N44" i="1"/>
  <c r="O23" i="1"/>
  <c r="M39" i="1"/>
  <c r="N25" i="1"/>
  <c r="M40" i="1"/>
  <c r="O37" i="1"/>
  <c r="O59" i="1"/>
  <c r="N17" i="1"/>
  <c r="N21" i="1"/>
  <c r="O39" i="1"/>
  <c r="M36" i="1"/>
  <c r="M49" i="1"/>
  <c r="N26" i="1"/>
  <c r="O34" i="1"/>
  <c r="M61" i="1"/>
  <c r="O38" i="1"/>
  <c r="N61" i="1"/>
  <c r="O64" i="1"/>
  <c r="M20" i="1"/>
  <c r="O35" i="1"/>
  <c r="N48" i="1"/>
  <c r="M19" i="1"/>
  <c r="M5" i="1"/>
  <c r="N49" i="1"/>
  <c r="N5" i="1"/>
  <c r="N46" i="1"/>
  <c r="O46" i="1"/>
  <c r="O18" i="1"/>
  <c r="M42" i="1"/>
  <c r="M26" i="1"/>
  <c r="N63" i="1"/>
  <c r="O44" i="1"/>
  <c r="N64" i="1"/>
  <c r="M37" i="1"/>
  <c r="O62" i="1"/>
  <c r="O22" i="1"/>
  <c r="N60" i="1"/>
  <c r="M62" i="1"/>
  <c r="N24" i="1"/>
  <c r="N37" i="1"/>
  <c r="N33" i="1"/>
  <c r="N42" i="1"/>
  <c r="N66" i="1"/>
  <c r="M66" i="1"/>
  <c r="O42" i="1"/>
  <c r="N32" i="1"/>
  <c r="N59" i="1"/>
  <c r="O63" i="1"/>
  <c r="M50" i="1"/>
  <c r="M60" i="1"/>
  <c r="O32" i="1"/>
  <c r="O21" i="1"/>
  <c r="N20" i="1"/>
  <c r="O33" i="1"/>
  <c r="M23" i="1"/>
  <c r="O19" i="1"/>
  <c r="N23" i="1"/>
  <c r="M32" i="1"/>
  <c r="N35" i="1"/>
  <c r="O45" i="1"/>
  <c r="N18" i="1"/>
  <c r="M65" i="1"/>
  <c r="M58" i="1"/>
  <c r="N27" i="1"/>
  <c r="M21" i="1"/>
  <c r="N11" i="1"/>
  <c r="N43" i="1"/>
  <c r="M57" i="1"/>
  <c r="M51" i="1"/>
  <c r="M18" i="1"/>
  <c r="O57" i="1"/>
  <c r="M48" i="1"/>
  <c r="N38" i="1"/>
  <c r="O36" i="1"/>
  <c r="M63" i="1"/>
  <c r="M17" i="1"/>
  <c r="M41" i="1"/>
  <c r="O66" i="1"/>
  <c r="O27" i="1"/>
  <c r="M25" i="1"/>
  <c r="O47" i="1"/>
  <c r="O20" i="1"/>
  <c r="M47" i="1"/>
  <c r="O43" i="1"/>
  <c r="M46" i="1"/>
  <c r="O17" i="1"/>
  <c r="O24" i="1"/>
  <c r="O48" i="1"/>
  <c r="O12" i="1"/>
  <c r="N57" i="1"/>
  <c r="O51" i="1"/>
  <c r="O40" i="1"/>
  <c r="M34" i="1"/>
  <c r="O52" i="1"/>
  <c r="M12" i="1"/>
  <c r="M35" i="1"/>
  <c r="O60" i="1"/>
  <c r="M22" i="1"/>
  <c r="M33" i="1"/>
  <c r="O61" i="1"/>
  <c r="N51" i="1"/>
  <c r="N47" i="1"/>
  <c r="N19" i="1"/>
  <c r="F74" i="1" l="1"/>
  <c r="I70" i="1"/>
  <c r="K70" i="1"/>
  <c r="J70" i="1"/>
  <c r="F67" i="1" l="1"/>
  <c r="F53" i="1" l="1"/>
  <c r="C82" i="1" l="1"/>
  <c r="K48" i="1"/>
  <c r="L25" i="1"/>
  <c r="L95" i="1"/>
  <c r="J49" i="1"/>
  <c r="I51" i="1"/>
  <c r="C114" i="1"/>
  <c r="J47" i="1"/>
  <c r="L66" i="1"/>
  <c r="E113" i="1"/>
  <c r="L47" i="1"/>
  <c r="L46" i="1"/>
  <c r="I44" i="1"/>
  <c r="L19" i="1"/>
  <c r="I12" i="1"/>
  <c r="I42" i="1"/>
  <c r="L17" i="1"/>
  <c r="J37" i="1"/>
  <c r="K22" i="1"/>
  <c r="K72" i="1"/>
  <c r="I61" i="1"/>
  <c r="I34" i="1"/>
  <c r="J42" i="1"/>
  <c r="J58" i="1"/>
  <c r="J45" i="1"/>
  <c r="J36" i="1"/>
  <c r="L59" i="1"/>
  <c r="I18" i="1"/>
  <c r="L39" i="1"/>
  <c r="I41" i="1"/>
  <c r="K38" i="1"/>
  <c r="K21" i="1"/>
  <c r="J48" i="1"/>
  <c r="I66" i="1"/>
  <c r="L22" i="1"/>
  <c r="K52" i="1"/>
  <c r="M98" i="1"/>
  <c r="J5" i="1"/>
  <c r="K25" i="1"/>
  <c r="K44" i="1"/>
  <c r="E120" i="1"/>
  <c r="E117" i="1"/>
  <c r="K73" i="1"/>
  <c r="I36" i="1"/>
  <c r="J18" i="1"/>
  <c r="K47" i="1"/>
  <c r="J71" i="1"/>
  <c r="K41" i="1"/>
  <c r="I19" i="1"/>
  <c r="J22" i="1"/>
  <c r="K19" i="1"/>
  <c r="K94" i="1"/>
  <c r="J43" i="1"/>
  <c r="J41" i="1"/>
  <c r="L96" i="1"/>
  <c r="I33" i="1"/>
  <c r="I23" i="1"/>
  <c r="J66" i="1"/>
  <c r="L64" i="1"/>
  <c r="L65" i="1"/>
  <c r="L48" i="1"/>
  <c r="I58" i="1"/>
  <c r="J63" i="1"/>
  <c r="J24" i="1"/>
  <c r="L62" i="1"/>
  <c r="L20" i="1"/>
  <c r="K98" i="1"/>
  <c r="I96" i="1"/>
  <c r="I94" i="1"/>
  <c r="M95" i="1"/>
  <c r="K43" i="1"/>
  <c r="J12" i="1"/>
  <c r="L35" i="1"/>
  <c r="K40" i="1"/>
  <c r="L21" i="1"/>
  <c r="J33" i="1"/>
  <c r="L23" i="1"/>
  <c r="K33" i="1"/>
  <c r="K97" i="1"/>
  <c r="L42" i="1"/>
  <c r="I39" i="1"/>
  <c r="I62" i="1"/>
  <c r="K5" i="1"/>
  <c r="K12" i="1"/>
  <c r="I38" i="1"/>
  <c r="I57" i="1"/>
  <c r="J25" i="1"/>
  <c r="K71" i="1"/>
  <c r="I59" i="1"/>
  <c r="K27" i="1"/>
  <c r="I17" i="1"/>
  <c r="K66" i="1"/>
  <c r="I50" i="1"/>
  <c r="K35" i="1"/>
  <c r="I63" i="1"/>
  <c r="L12" i="1"/>
  <c r="N94" i="1"/>
  <c r="I32" i="1"/>
  <c r="C117" i="1"/>
  <c r="L61" i="1"/>
  <c r="C120" i="1"/>
  <c r="L63" i="1"/>
  <c r="E114" i="1"/>
  <c r="L94" i="1"/>
  <c r="N95" i="1"/>
  <c r="I5" i="1"/>
  <c r="C113" i="1"/>
  <c r="L44" i="1"/>
  <c r="I97" i="1"/>
  <c r="K23" i="1"/>
  <c r="I35" i="1"/>
  <c r="J21" i="1"/>
  <c r="K51" i="1"/>
  <c r="K62" i="1"/>
  <c r="I98" i="1"/>
  <c r="E116" i="1"/>
  <c r="I52" i="1"/>
  <c r="I60" i="1"/>
  <c r="K36" i="1"/>
  <c r="L60" i="1"/>
  <c r="L45" i="1"/>
  <c r="K45" i="1"/>
  <c r="J11" i="1"/>
  <c r="K18" i="1"/>
  <c r="J39" i="1"/>
  <c r="J57" i="1"/>
  <c r="L33" i="1"/>
  <c r="I46" i="1"/>
  <c r="I11" i="1"/>
  <c r="I47" i="1"/>
  <c r="L24" i="1"/>
  <c r="L98" i="1"/>
  <c r="J44" i="1"/>
  <c r="I45" i="1"/>
  <c r="C116" i="1"/>
  <c r="J32" i="1"/>
  <c r="J34" i="1"/>
  <c r="I64" i="1"/>
  <c r="J60" i="1"/>
  <c r="I37" i="1"/>
  <c r="L50" i="1"/>
  <c r="J73" i="1"/>
  <c r="K59" i="1"/>
  <c r="I22" i="1"/>
  <c r="L58" i="1"/>
  <c r="J65" i="1"/>
  <c r="I24" i="1"/>
  <c r="L34" i="1"/>
  <c r="L11" i="1"/>
  <c r="L41" i="1"/>
  <c r="J26" i="1"/>
  <c r="J64" i="1"/>
  <c r="I95" i="1"/>
  <c r="K20" i="1"/>
  <c r="K24" i="1"/>
  <c r="L27" i="1"/>
  <c r="M97" i="1"/>
  <c r="I49" i="1"/>
  <c r="L38" i="1"/>
  <c r="L40" i="1"/>
  <c r="L18" i="1"/>
  <c r="J35" i="1"/>
  <c r="I21" i="1"/>
  <c r="L26" i="1"/>
  <c r="L36" i="1"/>
  <c r="K57" i="1"/>
  <c r="L37" i="1"/>
  <c r="J51" i="1"/>
  <c r="L43" i="1"/>
  <c r="J20" i="1"/>
  <c r="K95" i="1"/>
  <c r="J46" i="1"/>
  <c r="K39" i="1"/>
  <c r="J23" i="1"/>
  <c r="E115" i="1"/>
  <c r="K63" i="1"/>
  <c r="J17" i="1"/>
  <c r="J40" i="1"/>
  <c r="J61" i="1"/>
  <c r="K37" i="1"/>
  <c r="J38" i="1"/>
  <c r="J50" i="1"/>
  <c r="I26" i="1"/>
  <c r="K46" i="1"/>
  <c r="J72" i="1"/>
  <c r="K58" i="1"/>
  <c r="K26" i="1"/>
  <c r="K42" i="1"/>
  <c r="I43" i="1"/>
  <c r="J27" i="1"/>
  <c r="L57" i="1"/>
  <c r="K65" i="1"/>
  <c r="K34" i="1"/>
  <c r="K17" i="1"/>
  <c r="M94" i="1"/>
  <c r="J59" i="1"/>
  <c r="K49" i="1"/>
  <c r="J52" i="1"/>
  <c r="M96" i="1"/>
  <c r="I65" i="1"/>
  <c r="K50" i="1"/>
  <c r="L32" i="1"/>
  <c r="K60" i="1"/>
  <c r="C115" i="1"/>
  <c r="I20" i="1"/>
  <c r="I27" i="1"/>
  <c r="K11" i="1"/>
  <c r="K32" i="1"/>
  <c r="K64" i="1"/>
  <c r="L97" i="1"/>
  <c r="K96" i="1"/>
  <c r="K61" i="1"/>
  <c r="I25" i="1"/>
  <c r="J62" i="1"/>
  <c r="J19" i="1"/>
  <c r="N96" i="1"/>
  <c r="I40" i="1"/>
  <c r="L5" i="1"/>
  <c r="L51" i="1"/>
  <c r="I48" i="1"/>
  <c r="L49" i="1"/>
  <c r="F28" i="1" l="1"/>
  <c r="F13" i="1" l="1"/>
  <c r="F6" i="1"/>
  <c r="B84" i="1" s="1"/>
  <c r="B86" i="1" l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<sst xmlns="http://schemas.openxmlformats.org/spreadsheetml/2006/main" count="4516" uniqueCount="849">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</sst>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52" zoomScale="80" zoomScaleNormal="80" workbookViewId="0">
      <selection activeCell="Q71" sqref="Q7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>
        <f>[1]!s_div_recorddate(A40,"2017/6/30")</f>
        <v>0</v>
      </c>
      <c r="N40" s="69">
        <f>[1]!s_div_exdate(A40,"2017/06/30")</f>
        <v>0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>
        <f>[1]!s_div_recorddate(A51,"2017/6/30")</f>
        <v>0</v>
      </c>
      <c r="N51" s="69">
        <f>[1]!s_div_exdate(A51,"2017/06/30")</f>
        <v>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10</v>
      </c>
      <c r="B71" s="68" t="s">
        <v>11</v>
      </c>
      <c r="C71" s="68">
        <v>20170920</v>
      </c>
      <c r="D71" s="68">
        <v>20170921</v>
      </c>
      <c r="E71" s="68">
        <v>0.1</v>
      </c>
      <c r="F71" s="68">
        <v>0.61397000000000002</v>
      </c>
      <c r="G71" s="68" t="s">
        <v>9</v>
      </c>
      <c r="H71" s="68"/>
      <c r="I71" s="71" t="str">
        <f>[1]!s_div_progress(A71,"20170630")</f>
        <v>董事会预案</v>
      </c>
      <c r="J71" s="68" t="str">
        <f>[1]!s_div_recorddate(A71,"2016/12/31")</f>
        <v>2017-07-18</v>
      </c>
      <c r="K71" s="68" t="str">
        <f>[1]!s_div_exdate(A71,"2016/12/31")</f>
        <v>2017-07-19</v>
      </c>
      <c r="L71" s="70" t="str">
        <f>[1]!s_div_ifdiv(A71,"2017/06/30")</f>
        <v>是</v>
      </c>
      <c r="M71" s="69">
        <f>[1]!s_div_recorddate(A71,"2017/6/30")</f>
        <v>0</v>
      </c>
      <c r="N71" s="69">
        <f>[1]!s_div_exdate(A71,"2017/06/30")</f>
        <v>0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0.19564999999999999</v>
      </c>
      <c r="G72" s="71" t="s">
        <v>114</v>
      </c>
      <c r="H72" s="68"/>
      <c r="I72" s="71" t="str">
        <f>[1]!s_div_progress(A72,"20170630")</f>
        <v>实施</v>
      </c>
      <c r="J72" s="68" t="str">
        <f>[1]!s_div_recorddate(A72,"2016/12/31")</f>
        <v>2017-06-21</v>
      </c>
      <c r="K72" s="68" t="str">
        <f>[1]!s_div_exdate(A72,"2016/12/31")</f>
        <v>2017-06-22</v>
      </c>
      <c r="L72" s="70" t="str">
        <f>[1]!s_div_ifdiv(A72,"2017/06/30")</f>
        <v>是</v>
      </c>
      <c r="M72" s="69" t="str">
        <f>[1]!s_div_recorddate(A72,"2017/6/30")</f>
        <v>2017-09-14</v>
      </c>
      <c r="N72" s="69" t="str">
        <f>[1]!s_div_exdate(A72,"2017/06/30")</f>
        <v>2017-09-15</v>
      </c>
    </row>
    <row r="73" spans="1:15" s="11" customFormat="1" x14ac:dyDescent="0.25">
      <c r="A73" s="68" t="s">
        <v>123</v>
      </c>
      <c r="B73" s="68" t="s">
        <v>124</v>
      </c>
      <c r="C73" s="68">
        <v>20170830</v>
      </c>
      <c r="D73" s="68">
        <v>20170926</v>
      </c>
      <c r="E73" s="68">
        <v>0.12</v>
      </c>
      <c r="F73" s="68">
        <v>1.6625099999999999</v>
      </c>
      <c r="G73" s="68" t="s">
        <v>9</v>
      </c>
      <c r="H73" s="68"/>
      <c r="I73" s="71" t="str">
        <f>[1]!s_div_progress(A73,"20170630")</f>
        <v>董事会预案</v>
      </c>
      <c r="J73" s="68">
        <f>[1]!s_div_progress(B73,"20161231")</f>
        <v>0</v>
      </c>
      <c r="K73" s="68">
        <f>[1]!s_div_progress(C73,"20161231")</f>
        <v>0</v>
      </c>
      <c r="L73" s="70" t="str">
        <f>[1]!s_div_ifdiv(A73,"2017/06/30")</f>
        <v>是</v>
      </c>
      <c r="M73" s="69">
        <f>[1]!s_div_recorddate(A73,"2017/6/30")</f>
        <v>0</v>
      </c>
      <c r="N73" s="69">
        <f>[1]!s_div_exdate(A73,"2017/06/30")</f>
        <v>0</v>
      </c>
    </row>
    <row r="74" spans="1:15" x14ac:dyDescent="0.25">
      <c r="A74" s="1" t="s">
        <v>106</v>
      </c>
      <c r="F74" s="2">
        <f>SUM(F70:F73)</f>
        <v>5.6575302000000001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63.965470199999999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845</v>
      </c>
      <c r="B85" s="61">
        <f>$F$6+$F$13+$F$28+$F$53+$F$67+$F$74</f>
        <v>63.965470199999999</v>
      </c>
      <c r="C85" s="61">
        <f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63.965470199999999</v>
      </c>
      <c r="C86" s="61">
        <f t="shared" ref="C86:C87" si="0">$F$5+$F$12+$F$11+SUM($F$17:$F$27)+SUM($F$32:$F$52)+SUM($F$57:$F$66)+$F$70</f>
        <v>61.493340199999992</v>
      </c>
    </row>
    <row r="87" spans="1:14" x14ac:dyDescent="0.25">
      <c r="A87" s="12" t="s">
        <v>842</v>
      </c>
      <c r="B87" s="61">
        <f>$F$6+$F$13+$F$28+$F$53+$F$67+$F$74</f>
        <v>63.965470199999999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2017-09-12T00:02:51Z</dcterms:modified>
</cp:coreProperties>
</file>