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600" yWindow="132" windowWidth="19392" windowHeight="7608"/>
  </bookViews>
  <sheets>
    <sheet name="沪深300分红" sheetId="6" r:id="rId1"/>
    <sheet name="Sheet1" sheetId="7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20" i="6" l="1"/>
  <c r="B400" i="6" l="1"/>
  <c r="D400" i="6" s="1"/>
  <c r="E373" i="6"/>
  <c r="O352" i="6"/>
  <c r="G351" i="6"/>
  <c r="I349" i="6"/>
  <c r="F348" i="6"/>
  <c r="H346" i="6"/>
  <c r="O336" i="6"/>
  <c r="G335" i="6"/>
  <c r="I333" i="6"/>
  <c r="F332" i="6"/>
  <c r="H330" i="6"/>
  <c r="O328" i="6"/>
  <c r="G327" i="6"/>
  <c r="I325" i="6"/>
  <c r="F324" i="6"/>
  <c r="H322" i="6"/>
  <c r="O320" i="6"/>
  <c r="G319" i="6"/>
  <c r="I317" i="6"/>
  <c r="F316" i="6"/>
  <c r="H314" i="6"/>
  <c r="O312" i="6"/>
  <c r="G391" i="6"/>
  <c r="E372" i="6"/>
  <c r="I352" i="6"/>
  <c r="F351" i="6"/>
  <c r="H349" i="6"/>
  <c r="O347" i="6"/>
  <c r="G346" i="6"/>
  <c r="I336" i="6"/>
  <c r="F335" i="6"/>
  <c r="H333" i="6"/>
  <c r="O331" i="6"/>
  <c r="G330" i="6"/>
  <c r="I328" i="6"/>
  <c r="F327" i="6"/>
  <c r="H325" i="6"/>
  <c r="O323" i="6"/>
  <c r="G322" i="6"/>
  <c r="I320" i="6"/>
  <c r="F319" i="6"/>
  <c r="H317" i="6"/>
  <c r="O315" i="6"/>
  <c r="G314" i="6"/>
  <c r="I312" i="6"/>
  <c r="F391" i="6"/>
  <c r="F364" i="6"/>
  <c r="E351" i="6"/>
  <c r="M348" i="6"/>
  <c r="E335" i="6"/>
  <c r="M332" i="6"/>
  <c r="E327" i="6"/>
  <c r="M324" i="6"/>
  <c r="E319" i="6"/>
  <c r="M316" i="6"/>
  <c r="G311" i="6"/>
  <c r="I309" i="6"/>
  <c r="F308" i="6"/>
  <c r="F306" i="6"/>
  <c r="H304" i="6"/>
  <c r="H295" i="6"/>
  <c r="O293" i="6"/>
  <c r="G292" i="6"/>
  <c r="I290" i="6"/>
  <c r="F289" i="6"/>
  <c r="O287" i="6"/>
  <c r="G286" i="6"/>
  <c r="I284" i="6"/>
  <c r="G389" i="6"/>
  <c r="P352" i="6"/>
  <c r="O349" i="6"/>
  <c r="H347" i="6"/>
  <c r="P336" i="6"/>
  <c r="O333" i="6"/>
  <c r="H331" i="6"/>
  <c r="P328" i="6"/>
  <c r="O325" i="6"/>
  <c r="H323" i="6"/>
  <c r="P320" i="6"/>
  <c r="O317" i="6"/>
  <c r="H315" i="6"/>
  <c r="P312" i="6"/>
  <c r="P310" i="6"/>
  <c r="N308" i="6"/>
  <c r="F389" i="6"/>
  <c r="G365" i="6"/>
  <c r="F352" i="6"/>
  <c r="H350" i="6"/>
  <c r="O348" i="6"/>
  <c r="G347" i="6"/>
  <c r="I337" i="6"/>
  <c r="K337" i="6" s="1"/>
  <c r="F336" i="6"/>
  <c r="H334" i="6"/>
  <c r="O332" i="6"/>
  <c r="G331" i="6"/>
  <c r="I329" i="6"/>
  <c r="K329" i="6" s="1"/>
  <c r="F328" i="6"/>
  <c r="H326" i="6"/>
  <c r="O324" i="6"/>
  <c r="G323" i="6"/>
  <c r="I321" i="6"/>
  <c r="K321" i="6" s="1"/>
  <c r="F320" i="6"/>
  <c r="H318" i="6"/>
  <c r="O316" i="6"/>
  <c r="G315" i="6"/>
  <c r="I313" i="6"/>
  <c r="K313" i="6" s="1"/>
  <c r="F312" i="6"/>
  <c r="F382" i="6"/>
  <c r="G364" i="6"/>
  <c r="O351" i="6"/>
  <c r="G350" i="6"/>
  <c r="I348" i="6"/>
  <c r="F347" i="6"/>
  <c r="H337" i="6"/>
  <c r="O335" i="6"/>
  <c r="G334" i="6"/>
  <c r="I332" i="6"/>
  <c r="F331" i="6"/>
  <c r="H329" i="6"/>
  <c r="O327" i="6"/>
  <c r="G326" i="6"/>
  <c r="I324" i="6"/>
  <c r="F323" i="6"/>
  <c r="H321" i="6"/>
  <c r="O319" i="6"/>
  <c r="G318" i="6"/>
  <c r="I316" i="6"/>
  <c r="F315" i="6"/>
  <c r="H313" i="6"/>
  <c r="O311" i="6"/>
  <c r="E382" i="6"/>
  <c r="H352" i="6"/>
  <c r="P349" i="6"/>
  <c r="O346" i="6"/>
  <c r="H336" i="6"/>
  <c r="P333" i="6"/>
  <c r="O330" i="6"/>
  <c r="H328" i="6"/>
  <c r="P325" i="6"/>
  <c r="O322" i="6"/>
  <c r="H320" i="6"/>
  <c r="P317" i="6"/>
  <c r="O314" i="6"/>
  <c r="H312" i="6"/>
  <c r="H310" i="6"/>
  <c r="O308" i="6"/>
  <c r="G307" i="6"/>
  <c r="G305" i="6"/>
  <c r="G303" i="6"/>
  <c r="I294" i="6"/>
  <c r="F293" i="6"/>
  <c r="H291" i="6"/>
  <c r="O289" i="6"/>
  <c r="K288" i="6"/>
  <c r="F287" i="6"/>
  <c r="H285" i="6"/>
  <c r="O283" i="6"/>
  <c r="M351" i="6"/>
  <c r="K348" i="6"/>
  <c r="E346" i="6"/>
  <c r="M335" i="6"/>
  <c r="K332" i="6"/>
  <c r="E330" i="6"/>
  <c r="M327" i="6"/>
  <c r="K324" i="6"/>
  <c r="E322" i="6"/>
  <c r="M319" i="6"/>
  <c r="K316" i="6"/>
  <c r="E314" i="6"/>
  <c r="M311" i="6"/>
  <c r="M309" i="6"/>
  <c r="E308" i="6"/>
  <c r="P306" i="6"/>
  <c r="J305" i="6"/>
  <c r="M303" i="6"/>
  <c r="M294" i="6"/>
  <c r="E293" i="6"/>
  <c r="P291" i="6"/>
  <c r="N289" i="6"/>
  <c r="H288" i="6"/>
  <c r="O286" i="6"/>
  <c r="G285" i="6"/>
  <c r="M352" i="6"/>
  <c r="N347" i="6"/>
  <c r="K333" i="6"/>
  <c r="M328" i="6"/>
  <c r="N323" i="6"/>
  <c r="K317" i="6"/>
  <c r="M312" i="6"/>
  <c r="K309" i="6"/>
  <c r="E307" i="6"/>
  <c r="J304" i="6"/>
  <c r="P294" i="6"/>
  <c r="O291" i="6"/>
  <c r="H289" i="6"/>
  <c r="N286" i="6"/>
  <c r="J284" i="6"/>
  <c r="G282" i="6"/>
  <c r="I280" i="6"/>
  <c r="F279" i="6"/>
  <c r="H277" i="6"/>
  <c r="H275" i="6"/>
  <c r="O273" i="6"/>
  <c r="G272" i="6"/>
  <c r="I270" i="6"/>
  <c r="F269" i="6"/>
  <c r="H267" i="6"/>
  <c r="O265" i="6"/>
  <c r="G264" i="6"/>
  <c r="I262" i="6"/>
  <c r="E390" i="6"/>
  <c r="J352" i="6"/>
  <c r="E349" i="6"/>
  <c r="N337" i="6"/>
  <c r="M334" i="6"/>
  <c r="P331" i="6"/>
  <c r="J328" i="6"/>
  <c r="E325" i="6"/>
  <c r="N321" i="6"/>
  <c r="M318" i="6"/>
  <c r="P315" i="6"/>
  <c r="J312" i="6"/>
  <c r="F365" i="6"/>
  <c r="H365" i="6" s="1"/>
  <c r="P350" i="6"/>
  <c r="J347" i="6"/>
  <c r="E336" i="6"/>
  <c r="N332" i="6"/>
  <c r="M329" i="6"/>
  <c r="P326" i="6"/>
  <c r="J323" i="6"/>
  <c r="E320" i="6"/>
  <c r="N316" i="6"/>
  <c r="M313" i="6"/>
  <c r="H389" i="6"/>
  <c r="J350" i="6"/>
  <c r="Q336" i="6"/>
  <c r="I331" i="6"/>
  <c r="J326" i="6"/>
  <c r="Q320" i="6"/>
  <c r="I315" i="6"/>
  <c r="M310" i="6"/>
  <c r="P307" i="6"/>
  <c r="N303" i="6"/>
  <c r="J293" i="6"/>
  <c r="E290" i="6"/>
  <c r="J287" i="6"/>
  <c r="E284" i="6"/>
  <c r="G352" i="6"/>
  <c r="N346" i="6"/>
  <c r="F333" i="6"/>
  <c r="G328" i="6"/>
  <c r="N322" i="6"/>
  <c r="F317" i="6"/>
  <c r="G312" i="6"/>
  <c r="I308" i="6"/>
  <c r="K306" i="6"/>
  <c r="P304" i="6"/>
  <c r="G295" i="6"/>
  <c r="O292" i="6"/>
  <c r="M290" i="6"/>
  <c r="O288" i="6"/>
  <c r="J286" i="6"/>
  <c r="F374" i="6"/>
  <c r="Q348" i="6"/>
  <c r="H332" i="6"/>
  <c r="F326" i="6"/>
  <c r="O318" i="6"/>
  <c r="I311" i="6"/>
  <c r="H308" i="6"/>
  <c r="E305" i="6"/>
  <c r="G294" i="6"/>
  <c r="K290" i="6"/>
  <c r="H287" i="6"/>
  <c r="M283" i="6"/>
  <c r="H281" i="6"/>
  <c r="J279" i="6"/>
  <c r="N276" i="6"/>
  <c r="I274" i="6"/>
  <c r="P272" i="6"/>
  <c r="E270" i="6"/>
  <c r="G268" i="6"/>
  <c r="E266" i="6"/>
  <c r="M263" i="6"/>
  <c r="O261" i="6"/>
  <c r="G260" i="6"/>
  <c r="I258" i="6"/>
  <c r="F257" i="6"/>
  <c r="O255" i="6"/>
  <c r="G254" i="6"/>
  <c r="I252" i="6"/>
  <c r="F251" i="6"/>
  <c r="O249" i="6"/>
  <c r="G248" i="6"/>
  <c r="I246" i="6"/>
  <c r="F245" i="6"/>
  <c r="H243" i="6"/>
  <c r="O241" i="6"/>
  <c r="G240" i="6"/>
  <c r="I238" i="6"/>
  <c r="F237" i="6"/>
  <c r="H235" i="6"/>
  <c r="O233" i="6"/>
  <c r="G232" i="6"/>
  <c r="I230" i="6"/>
  <c r="F229" i="6"/>
  <c r="F390" i="6"/>
  <c r="E350" i="6"/>
  <c r="F337" i="6"/>
  <c r="G332" i="6"/>
  <c r="E326" i="6"/>
  <c r="F321" i="6"/>
  <c r="G316" i="6"/>
  <c r="N310" i="6"/>
  <c r="G308" i="6"/>
  <c r="I304" i="6"/>
  <c r="F294" i="6"/>
  <c r="N291" i="6"/>
  <c r="G289" i="6"/>
  <c r="M286" i="6"/>
  <c r="Q283" i="6"/>
  <c r="P281" i="6"/>
  <c r="N279" i="6"/>
  <c r="J278" i="6"/>
  <c r="M276" i="6"/>
  <c r="M274" i="6"/>
  <c r="E273" i="6"/>
  <c r="P271" i="6"/>
  <c r="N269" i="6"/>
  <c r="J268" i="6"/>
  <c r="M266" i="6"/>
  <c r="E265" i="6"/>
  <c r="P263" i="6"/>
  <c r="N261" i="6"/>
  <c r="J260" i="6"/>
  <c r="M258" i="6"/>
  <c r="E257" i="6"/>
  <c r="I255" i="6"/>
  <c r="F372" i="6"/>
  <c r="M350" i="6"/>
  <c r="P347" i="6"/>
  <c r="J336" i="6"/>
  <c r="E333" i="6"/>
  <c r="N329" i="6"/>
  <c r="M326" i="6"/>
  <c r="P323" i="6"/>
  <c r="J320" i="6"/>
  <c r="E317" i="6"/>
  <c r="N313" i="6"/>
  <c r="E389" i="6"/>
  <c r="E352" i="6"/>
  <c r="N348" i="6"/>
  <c r="M337" i="6"/>
  <c r="P334" i="6"/>
  <c r="J331" i="6"/>
  <c r="E328" i="6"/>
  <c r="N324" i="6"/>
  <c r="M321" i="6"/>
  <c r="P318" i="6"/>
  <c r="J315" i="6"/>
  <c r="E312" i="6"/>
  <c r="Q352" i="6"/>
  <c r="I347" i="6"/>
  <c r="J334" i="6"/>
  <c r="Q328" i="6"/>
  <c r="I323" i="6"/>
  <c r="J318" i="6"/>
  <c r="Q312" i="6"/>
  <c r="E309" i="6"/>
  <c r="P305" i="6"/>
  <c r="N294" i="6"/>
  <c r="M291" i="6"/>
  <c r="P288" i="6"/>
  <c r="M285" i="6"/>
  <c r="F373" i="6"/>
  <c r="F349" i="6"/>
  <c r="G336" i="6"/>
  <c r="N330" i="6"/>
  <c r="F325" i="6"/>
  <c r="G320" i="6"/>
  <c r="N314" i="6"/>
  <c r="G310" i="6"/>
  <c r="J307" i="6"/>
  <c r="O305" i="6"/>
  <c r="F303" i="6"/>
  <c r="N293" i="6"/>
  <c r="F292" i="6"/>
  <c r="I289" i="6"/>
  <c r="I287" i="6"/>
  <c r="P285" i="6"/>
  <c r="I351" i="6"/>
  <c r="G337" i="6"/>
  <c r="P329" i="6"/>
  <c r="J322" i="6"/>
  <c r="E315" i="6"/>
  <c r="F310" i="6"/>
  <c r="H306" i="6"/>
  <c r="E303" i="6"/>
  <c r="I292" i="6"/>
  <c r="N288" i="6"/>
  <c r="J285" i="6"/>
  <c r="N282" i="6"/>
  <c r="E280" i="6"/>
  <c r="G278" i="6"/>
  <c r="M275" i="6"/>
  <c r="J273" i="6"/>
  <c r="H271" i="6"/>
  <c r="J269" i="6"/>
  <c r="N266" i="6"/>
  <c r="F265" i="6"/>
  <c r="N262" i="6"/>
  <c r="F261" i="6"/>
  <c r="H259" i="6"/>
  <c r="O257" i="6"/>
  <c r="K256" i="6"/>
  <c r="F255" i="6"/>
  <c r="H253" i="6"/>
  <c r="O251" i="6"/>
  <c r="K250" i="6"/>
  <c r="F249" i="6"/>
  <c r="H247" i="6"/>
  <c r="O245" i="6"/>
  <c r="G244" i="6"/>
  <c r="I242" i="6"/>
  <c r="F241" i="6"/>
  <c r="H239" i="6"/>
  <c r="O237" i="6"/>
  <c r="G236" i="6"/>
  <c r="I234" i="6"/>
  <c r="F233" i="6"/>
  <c r="H231" i="6"/>
  <c r="O229" i="6"/>
  <c r="G228" i="6"/>
  <c r="K352" i="6"/>
  <c r="M347" i="6"/>
  <c r="N334" i="6"/>
  <c r="K328" i="6"/>
  <c r="M323" i="6"/>
  <c r="N318" i="6"/>
  <c r="K312" i="6"/>
  <c r="J309" i="6"/>
  <c r="G306" i="6"/>
  <c r="I295" i="6"/>
  <c r="Q292" i="6"/>
  <c r="J290" i="6"/>
  <c r="P287" i="6"/>
  <c r="O284" i="6"/>
  <c r="M282" i="6"/>
  <c r="M280" i="6"/>
  <c r="E279" i="6"/>
  <c r="P277" i="6"/>
  <c r="P275" i="6"/>
  <c r="N273" i="6"/>
  <c r="J272" i="6"/>
  <c r="M270" i="6"/>
  <c r="E269" i="6"/>
  <c r="P267" i="6"/>
  <c r="N265" i="6"/>
  <c r="J264" i="6"/>
  <c r="M262" i="6"/>
  <c r="E261" i="6"/>
  <c r="P259" i="6"/>
  <c r="N257" i="6"/>
  <c r="H256" i="6"/>
  <c r="O254" i="6"/>
  <c r="G253" i="6"/>
  <c r="I251" i="6"/>
  <c r="N249" i="6"/>
  <c r="J248" i="6"/>
  <c r="M246" i="6"/>
  <c r="E245" i="6"/>
  <c r="P243" i="6"/>
  <c r="N241" i="6"/>
  <c r="J240" i="6"/>
  <c r="M238" i="6"/>
  <c r="E237" i="6"/>
  <c r="P235" i="6"/>
  <c r="N233" i="6"/>
  <c r="J232" i="6"/>
  <c r="M230" i="6"/>
  <c r="E229" i="6"/>
  <c r="P227" i="6"/>
  <c r="P337" i="6"/>
  <c r="K325" i="6"/>
  <c r="N315" i="6"/>
  <c r="M308" i="6"/>
  <c r="F295" i="6"/>
  <c r="G290" i="6"/>
  <c r="G284" i="6"/>
  <c r="J281" i="6"/>
  <c r="I278" i="6"/>
  <c r="O275" i="6"/>
  <c r="H273" i="6"/>
  <c r="P270" i="6"/>
  <c r="O267" i="6"/>
  <c r="H265" i="6"/>
  <c r="P262" i="6"/>
  <c r="O259" i="6"/>
  <c r="H257" i="6"/>
  <c r="N254" i="6"/>
  <c r="G252" i="6"/>
  <c r="I248" i="6"/>
  <c r="Q245" i="6"/>
  <c r="J243" i="6"/>
  <c r="I240" i="6"/>
  <c r="Q237" i="6"/>
  <c r="J235" i="6"/>
  <c r="I232" i="6"/>
  <c r="Q229" i="6"/>
  <c r="J227" i="6"/>
  <c r="E226" i="6"/>
  <c r="P224" i="6"/>
  <c r="N222" i="6"/>
  <c r="J221" i="6"/>
  <c r="M219" i="6"/>
  <c r="M217" i="6"/>
  <c r="E216" i="6"/>
  <c r="P214" i="6"/>
  <c r="N212" i="6"/>
  <c r="J211" i="6"/>
  <c r="M209" i="6"/>
  <c r="E208" i="6"/>
  <c r="P206" i="6"/>
  <c r="N204" i="6"/>
  <c r="J203" i="6"/>
  <c r="M201" i="6"/>
  <c r="M199" i="6"/>
  <c r="E198" i="6"/>
  <c r="P196" i="6"/>
  <c r="N194" i="6"/>
  <c r="J193" i="6"/>
  <c r="M182" i="6"/>
  <c r="E181" i="6"/>
  <c r="F363" i="6"/>
  <c r="H335" i="6"/>
  <c r="J325" i="6"/>
  <c r="F313" i="6"/>
  <c r="Q305" i="6"/>
  <c r="P293" i="6"/>
  <c r="Q288" i="6"/>
  <c r="G382" i="6"/>
  <c r="J348" i="6"/>
  <c r="N333" i="6"/>
  <c r="P327" i="6"/>
  <c r="E321" i="6"/>
  <c r="M314" i="6"/>
  <c r="N352" i="6"/>
  <c r="P346" i="6"/>
  <c r="E332" i="6"/>
  <c r="M325" i="6"/>
  <c r="J319" i="6"/>
  <c r="N312" i="6"/>
  <c r="G349" i="6"/>
  <c r="F330" i="6"/>
  <c r="N319" i="6"/>
  <c r="N309" i="6"/>
  <c r="M295" i="6"/>
  <c r="J289" i="6"/>
  <c r="E391" i="6"/>
  <c r="J337" i="6"/>
  <c r="I326" i="6"/>
  <c r="Q315" i="6"/>
  <c r="O307" i="6"/>
  <c r="G304" i="6"/>
  <c r="J292" i="6"/>
  <c r="N287" i="6"/>
  <c r="E365" i="6"/>
  <c r="E331" i="6"/>
  <c r="H316" i="6"/>
  <c r="N307" i="6"/>
  <c r="M293" i="6"/>
  <c r="E286" i="6"/>
  <c r="N280" i="6"/>
  <c r="G276" i="6"/>
  <c r="M271" i="6"/>
  <c r="M267" i="6"/>
  <c r="H263" i="6"/>
  <c r="M259" i="6"/>
  <c r="P256" i="6"/>
  <c r="M253" i="6"/>
  <c r="P250" i="6"/>
  <c r="M247" i="6"/>
  <c r="P244" i="6"/>
  <c r="J241" i="6"/>
  <c r="E238" i="6"/>
  <c r="N234" i="6"/>
  <c r="M231" i="6"/>
  <c r="P228" i="6"/>
  <c r="P348" i="6"/>
  <c r="O329" i="6"/>
  <c r="Q319" i="6"/>
  <c r="E310" i="6"/>
  <c r="O303" i="6"/>
  <c r="E291" i="6"/>
  <c r="I285" i="6"/>
  <c r="G281" i="6"/>
  <c r="F278" i="6"/>
  <c r="H274" i="6"/>
  <c r="G271" i="6"/>
  <c r="F268" i="6"/>
  <c r="O264" i="6"/>
  <c r="I261" i="6"/>
  <c r="H258" i="6"/>
  <c r="E255" i="6"/>
  <c r="M252" i="6"/>
  <c r="O250" i="6"/>
  <c r="O248" i="6"/>
  <c r="H246" i="6"/>
  <c r="J244" i="6"/>
  <c r="H242" i="6"/>
  <c r="F240" i="6"/>
  <c r="N237" i="6"/>
  <c r="F236" i="6"/>
  <c r="I233" i="6"/>
  <c r="P231" i="6"/>
  <c r="I229" i="6"/>
  <c r="G363" i="6"/>
  <c r="Q332" i="6"/>
  <c r="F318" i="6"/>
  <c r="I307" i="6"/>
  <c r="N292" i="6"/>
  <c r="F285" i="6"/>
  <c r="P280" i="6"/>
  <c r="F277" i="6"/>
  <c r="Q273" i="6"/>
  <c r="G270" i="6"/>
  <c r="J263" i="6"/>
  <c r="F259" i="6"/>
  <c r="Q255" i="6"/>
  <c r="P252" i="6"/>
  <c r="O247" i="6"/>
  <c r="N244" i="6"/>
  <c r="M241" i="6"/>
  <c r="H237" i="6"/>
  <c r="G234" i="6"/>
  <c r="K230" i="6"/>
  <c r="F227" i="6"/>
  <c r="J225" i="6"/>
  <c r="H223" i="6"/>
  <c r="F221" i="6"/>
  <c r="N218" i="6"/>
  <c r="I216" i="6"/>
  <c r="G214" i="6"/>
  <c r="E212" i="6"/>
  <c r="G210" i="6"/>
  <c r="O207" i="6"/>
  <c r="M205" i="6"/>
  <c r="O203" i="6"/>
  <c r="H201" i="6"/>
  <c r="N198" i="6"/>
  <c r="F197" i="6"/>
  <c r="I194" i="6"/>
  <c r="P192" i="6"/>
  <c r="I181" i="6"/>
  <c r="N350" i="6"/>
  <c r="I330" i="6"/>
  <c r="M315" i="6"/>
  <c r="N304" i="6"/>
  <c r="I291" i="6"/>
  <c r="E285" i="6"/>
  <c r="I281" i="6"/>
  <c r="H276" i="6"/>
  <c r="P273" i="6"/>
  <c r="O270" i="6"/>
  <c r="H268" i="6"/>
  <c r="P265" i="6"/>
  <c r="O262" i="6"/>
  <c r="H260" i="6"/>
  <c r="P257" i="6"/>
  <c r="G255" i="6"/>
  <c r="F252" i="6"/>
  <c r="E247" i="6"/>
  <c r="M244" i="6"/>
  <c r="E239" i="6"/>
  <c r="M236" i="6"/>
  <c r="K233" i="6"/>
  <c r="E231" i="6"/>
  <c r="M228" i="6"/>
  <c r="H226" i="6"/>
  <c r="O224" i="6"/>
  <c r="G223" i="6"/>
  <c r="I221" i="6"/>
  <c r="F220" i="6"/>
  <c r="F218" i="6"/>
  <c r="H216" i="6"/>
  <c r="O214" i="6"/>
  <c r="G213" i="6"/>
  <c r="I211" i="6"/>
  <c r="F210" i="6"/>
  <c r="H208" i="6"/>
  <c r="O206" i="6"/>
  <c r="G205" i="6"/>
  <c r="I203" i="6"/>
  <c r="F202" i="6"/>
  <c r="F200" i="6"/>
  <c r="P351" i="6"/>
  <c r="E337" i="6"/>
  <c r="M330" i="6"/>
  <c r="J324" i="6"/>
  <c r="N317" i="6"/>
  <c r="P311" i="6"/>
  <c r="M349" i="6"/>
  <c r="J335" i="6"/>
  <c r="N328" i="6"/>
  <c r="P322" i="6"/>
  <c r="E316" i="6"/>
  <c r="G373" i="6"/>
  <c r="N335" i="6"/>
  <c r="G325" i="6"/>
  <c r="F314" i="6"/>
  <c r="M306" i="6"/>
  <c r="P292" i="6"/>
  <c r="P286" i="6"/>
  <c r="I350" i="6"/>
  <c r="Q331" i="6"/>
  <c r="J321" i="6"/>
  <c r="F311" i="6"/>
  <c r="E306" i="6"/>
  <c r="H294" i="6"/>
  <c r="H290" i="6"/>
  <c r="F286" i="6"/>
  <c r="J346" i="6"/>
  <c r="Q324" i="6"/>
  <c r="O310" i="6"/>
  <c r="P303" i="6"/>
  <c r="Q289" i="6"/>
  <c r="H283" i="6"/>
  <c r="P278" i="6"/>
  <c r="E274" i="6"/>
  <c r="O269" i="6"/>
  <c r="J265" i="6"/>
  <c r="J261" i="6"/>
  <c r="E258" i="6"/>
  <c r="J255" i="6"/>
  <c r="E252" i="6"/>
  <c r="J249" i="6"/>
  <c r="E246" i="6"/>
  <c r="N242" i="6"/>
  <c r="M239" i="6"/>
  <c r="P236" i="6"/>
  <c r="J233" i="6"/>
  <c r="E230" i="6"/>
  <c r="E374" i="6"/>
  <c r="Q335" i="6"/>
  <c r="P324" i="6"/>
  <c r="O313" i="6"/>
  <c r="M307" i="6"/>
  <c r="M288" i="6"/>
  <c r="G283" i="6"/>
  <c r="I279" i="6"/>
  <c r="F276" i="6"/>
  <c r="O272" i="6"/>
  <c r="I269" i="6"/>
  <c r="H266" i="6"/>
  <c r="G263" i="6"/>
  <c r="F260" i="6"/>
  <c r="O256" i="6"/>
  <c r="F254" i="6"/>
  <c r="N251" i="6"/>
  <c r="I249" i="6"/>
  <c r="K249" i="6" s="1"/>
  <c r="P247" i="6"/>
  <c r="I245" i="6"/>
  <c r="G243" i="6"/>
  <c r="E241" i="6"/>
  <c r="G239" i="6"/>
  <c r="O236" i="6"/>
  <c r="M234" i="6"/>
  <c r="O232" i="6"/>
  <c r="H230" i="6"/>
  <c r="J228" i="6"/>
  <c r="H348" i="6"/>
  <c r="E323" i="6"/>
  <c r="E311" i="6"/>
  <c r="K303" i="6"/>
  <c r="M287" i="6"/>
  <c r="P282" i="6"/>
  <c r="M279" i="6"/>
  <c r="F275" i="6"/>
  <c r="E272" i="6"/>
  <c r="I268" i="6"/>
  <c r="N264" i="6"/>
  <c r="M261" i="6"/>
  <c r="Q257" i="6"/>
  <c r="E254" i="6"/>
  <c r="G250" i="6"/>
  <c r="K246" i="6"/>
  <c r="P242" i="6"/>
  <c r="F239" i="6"/>
  <c r="E236" i="6"/>
  <c r="O231" i="6"/>
  <c r="N228" i="6"/>
  <c r="K226" i="6"/>
  <c r="G224" i="6"/>
  <c r="E222" i="6"/>
  <c r="G220" i="6"/>
  <c r="H217" i="6"/>
  <c r="J215" i="6"/>
  <c r="H213" i="6"/>
  <c r="F211" i="6"/>
  <c r="N208" i="6"/>
  <c r="F207" i="6"/>
  <c r="I204" i="6"/>
  <c r="P202" i="6"/>
  <c r="G200" i="6"/>
  <c r="O197" i="6"/>
  <c r="M195" i="6"/>
  <c r="O193" i="6"/>
  <c r="H182" i="6"/>
  <c r="J180" i="6"/>
  <c r="O337" i="6"/>
  <c r="K320" i="6"/>
  <c r="K308" i="6"/>
  <c r="E295" i="6"/>
  <c r="K287" i="6"/>
  <c r="I283" i="6"/>
  <c r="F280" i="6"/>
  <c r="N277" i="6"/>
  <c r="E275" i="6"/>
  <c r="M272" i="6"/>
  <c r="K269" i="6"/>
  <c r="E267" i="6"/>
  <c r="M264" i="6"/>
  <c r="K261" i="6"/>
  <c r="E259" i="6"/>
  <c r="M256" i="6"/>
  <c r="I253" i="6"/>
  <c r="Q250" i="6"/>
  <c r="H248" i="6"/>
  <c r="P245" i="6"/>
  <c r="O242" i="6"/>
  <c r="H240" i="6"/>
  <c r="P237" i="6"/>
  <c r="O234" i="6"/>
  <c r="H232" i="6"/>
  <c r="P229" i="6"/>
  <c r="E227" i="6"/>
  <c r="I225" i="6"/>
  <c r="F224" i="6"/>
  <c r="H222" i="6"/>
  <c r="O220" i="6"/>
  <c r="G219" i="6"/>
  <c r="G217" i="6"/>
  <c r="I215" i="6"/>
  <c r="F214" i="6"/>
  <c r="H212" i="6"/>
  <c r="O210" i="6"/>
  <c r="G209" i="6"/>
  <c r="I207" i="6"/>
  <c r="F206" i="6"/>
  <c r="H204" i="6"/>
  <c r="O202" i="6"/>
  <c r="G201" i="6"/>
  <c r="G199" i="6"/>
  <c r="I197" i="6"/>
  <c r="F196" i="6"/>
  <c r="H194" i="6"/>
  <c r="O192" i="6"/>
  <c r="G182" i="6"/>
  <c r="K349" i="6"/>
  <c r="P321" i="6"/>
  <c r="F304" i="6"/>
  <c r="M284" i="6"/>
  <c r="H279" i="6"/>
  <c r="G274" i="6"/>
  <c r="E268" i="6"/>
  <c r="F263" i="6"/>
  <c r="G258" i="6"/>
  <c r="Q251" i="6"/>
  <c r="P246" i="6"/>
  <c r="Q241" i="6"/>
  <c r="O235" i="6"/>
  <c r="P230" i="6"/>
  <c r="N226" i="6"/>
  <c r="E224" i="6"/>
  <c r="M221" i="6"/>
  <c r="K218" i="6"/>
  <c r="J213" i="6"/>
  <c r="I210" i="6"/>
  <c r="Q207" i="6"/>
  <c r="J205" i="6"/>
  <c r="I202" i="6"/>
  <c r="O199" i="6"/>
  <c r="H197" i="6"/>
  <c r="P194" i="6"/>
  <c r="O182" i="6"/>
  <c r="F180" i="6"/>
  <c r="H178" i="6"/>
  <c r="O176" i="6"/>
  <c r="G175" i="6"/>
  <c r="I173" i="6"/>
  <c r="F172" i="6"/>
  <c r="H170" i="6"/>
  <c r="O168" i="6"/>
  <c r="G167" i="6"/>
  <c r="I165" i="6"/>
  <c r="F164" i="6"/>
  <c r="H162" i="6"/>
  <c r="O160" i="6"/>
  <c r="G159" i="6"/>
  <c r="I157" i="6"/>
  <c r="E156" i="6"/>
  <c r="P154" i="6"/>
  <c r="N152" i="6"/>
  <c r="J151" i="6"/>
  <c r="M149" i="6"/>
  <c r="E148" i="6"/>
  <c r="P146" i="6"/>
  <c r="N144" i="6"/>
  <c r="J143" i="6"/>
  <c r="M141" i="6"/>
  <c r="E140" i="6"/>
  <c r="P138" i="6"/>
  <c r="N136" i="6"/>
  <c r="J135" i="6"/>
  <c r="M133" i="6"/>
  <c r="E132" i="6"/>
  <c r="P130" i="6"/>
  <c r="N128" i="6"/>
  <c r="J127" i="6"/>
  <c r="M125" i="6"/>
  <c r="M123" i="6"/>
  <c r="E122" i="6"/>
  <c r="P120" i="6"/>
  <c r="N118" i="6"/>
  <c r="J117" i="6"/>
  <c r="M115" i="6"/>
  <c r="M113" i="6"/>
  <c r="E112" i="6"/>
  <c r="P110" i="6"/>
  <c r="N108" i="6"/>
  <c r="J107" i="6"/>
  <c r="M105" i="6"/>
  <c r="E104" i="6"/>
  <c r="P102" i="6"/>
  <c r="J101" i="6"/>
  <c r="E100" i="6"/>
  <c r="P98" i="6"/>
  <c r="N96" i="6"/>
  <c r="J95" i="6"/>
  <c r="M93" i="6"/>
  <c r="E92" i="6"/>
  <c r="G81" i="6"/>
  <c r="K79" i="6"/>
  <c r="N77" i="6"/>
  <c r="P75" i="6"/>
  <c r="H74" i="6"/>
  <c r="F72" i="6"/>
  <c r="O70" i="6"/>
  <c r="E363" i="6"/>
  <c r="J332" i="6"/>
  <c r="P319" i="6"/>
  <c r="J351" i="6"/>
  <c r="P330" i="6"/>
  <c r="M317" i="6"/>
  <c r="F346" i="6"/>
  <c r="G317" i="6"/>
  <c r="E294" i="6"/>
  <c r="E364" i="6"/>
  <c r="Q323" i="6"/>
  <c r="F307" i="6"/>
  <c r="G291" i="6"/>
  <c r="F350" i="6"/>
  <c r="P313" i="6"/>
  <c r="F291" i="6"/>
  <c r="O279" i="6"/>
  <c r="N270" i="6"/>
  <c r="E262" i="6"/>
  <c r="E256" i="6"/>
  <c r="E250" i="6"/>
  <c r="M243" i="6"/>
  <c r="J237" i="6"/>
  <c r="N230" i="6"/>
  <c r="I346" i="6"/>
  <c r="J317" i="6"/>
  <c r="O294" i="6"/>
  <c r="H284" i="6"/>
  <c r="G277" i="6"/>
  <c r="H270" i="6"/>
  <c r="F264" i="6"/>
  <c r="I257" i="6"/>
  <c r="H252" i="6"/>
  <c r="F248" i="6"/>
  <c r="F244" i="6"/>
  <c r="P239" i="6"/>
  <c r="G235" i="6"/>
  <c r="G231" i="6"/>
  <c r="O350" i="6"/>
  <c r="G313" i="6"/>
  <c r="J291" i="6"/>
  <c r="G280" i="6"/>
  <c r="N272" i="6"/>
  <c r="Q265" i="6"/>
  <c r="K258" i="6"/>
  <c r="M251" i="6"/>
  <c r="E244" i="6"/>
  <c r="N236" i="6"/>
  <c r="H229" i="6"/>
  <c r="F225" i="6"/>
  <c r="P220" i="6"/>
  <c r="O215" i="6"/>
  <c r="Q215" i="6" s="1"/>
  <c r="O211" i="6"/>
  <c r="J207" i="6"/>
  <c r="F203" i="6"/>
  <c r="I198" i="6"/>
  <c r="E194" i="6"/>
  <c r="O180" i="6"/>
  <c r="Q327" i="6"/>
  <c r="H303" i="6"/>
  <c r="F284" i="6"/>
  <c r="H278" i="6"/>
  <c r="G273" i="6"/>
  <c r="N267" i="6"/>
  <c r="F262" i="6"/>
  <c r="G257" i="6"/>
  <c r="K251" i="6"/>
  <c r="J246" i="6"/>
  <c r="I235" i="6"/>
  <c r="J230" i="6"/>
  <c r="N225" i="6"/>
  <c r="M222" i="6"/>
  <c r="P219" i="6"/>
  <c r="N215" i="6"/>
  <c r="M212" i="6"/>
  <c r="P209" i="6"/>
  <c r="J206" i="6"/>
  <c r="E203" i="6"/>
  <c r="P199" i="6"/>
  <c r="E197" i="6"/>
  <c r="G195" i="6"/>
  <c r="E193" i="6"/>
  <c r="M181" i="6"/>
  <c r="N331" i="6"/>
  <c r="O306" i="6"/>
  <c r="F283" i="6"/>
  <c r="P276" i="6"/>
  <c r="H269" i="6"/>
  <c r="Q261" i="6"/>
  <c r="I254" i="6"/>
  <c r="E248" i="6"/>
  <c r="N240" i="6"/>
  <c r="H233" i="6"/>
  <c r="H227" i="6"/>
  <c r="J223" i="6"/>
  <c r="O219" i="6"/>
  <c r="K216" i="6"/>
  <c r="P212" i="6"/>
  <c r="F209" i="6"/>
  <c r="E206" i="6"/>
  <c r="O201" i="6"/>
  <c r="K198" i="6"/>
  <c r="J195" i="6"/>
  <c r="F182" i="6"/>
  <c r="G179" i="6"/>
  <c r="E177" i="6"/>
  <c r="M174" i="6"/>
  <c r="O172" i="6"/>
  <c r="M170" i="6"/>
  <c r="J168" i="6"/>
  <c r="H166" i="6"/>
  <c r="J164" i="6"/>
  <c r="N161" i="6"/>
  <c r="F160" i="6"/>
  <c r="N157" i="6"/>
  <c r="O155" i="6"/>
  <c r="M153" i="6"/>
  <c r="O151" i="6"/>
  <c r="H149" i="6"/>
  <c r="J147" i="6"/>
  <c r="H145" i="6"/>
  <c r="F143" i="6"/>
  <c r="N140" i="6"/>
  <c r="F139" i="6"/>
  <c r="I136" i="6"/>
  <c r="P134" i="6"/>
  <c r="I132" i="6"/>
  <c r="G130" i="6"/>
  <c r="E128" i="6"/>
  <c r="G126" i="6"/>
  <c r="H123" i="6"/>
  <c r="J121" i="6"/>
  <c r="H119" i="6"/>
  <c r="F117" i="6"/>
  <c r="N114" i="6"/>
  <c r="I112" i="6"/>
  <c r="G110" i="6"/>
  <c r="E108" i="6"/>
  <c r="G106" i="6"/>
  <c r="O103" i="6"/>
  <c r="E102" i="6"/>
  <c r="K100" i="6"/>
  <c r="G98" i="6"/>
  <c r="E96" i="6"/>
  <c r="G94" i="6"/>
  <c r="O91" i="6"/>
  <c r="F80" i="6"/>
  <c r="H78" i="6"/>
  <c r="K75" i="6"/>
  <c r="G73" i="6"/>
  <c r="E71" i="6"/>
  <c r="M68" i="6"/>
  <c r="E67" i="6"/>
  <c r="G65" i="6"/>
  <c r="K63" i="6"/>
  <c r="N61" i="6"/>
  <c r="P59" i="6"/>
  <c r="H58" i="6"/>
  <c r="F56" i="6"/>
  <c r="O54" i="6"/>
  <c r="E53" i="6"/>
  <c r="K336" i="6"/>
  <c r="P316" i="6"/>
  <c r="E304" i="6"/>
  <c r="K284" i="6"/>
  <c r="G279" i="6"/>
  <c r="Q272" i="6"/>
  <c r="O266" i="6"/>
  <c r="P261" i="6"/>
  <c r="Q256" i="6"/>
  <c r="P251" i="6"/>
  <c r="K245" i="6"/>
  <c r="M240" i="6"/>
  <c r="N235" i="6"/>
  <c r="K229" i="6"/>
  <c r="P225" i="6"/>
  <c r="O222" i="6"/>
  <c r="H220" i="6"/>
  <c r="N217" i="6"/>
  <c r="G215" i="6"/>
  <c r="F212" i="6"/>
  <c r="N209" i="6"/>
  <c r="G207" i="6"/>
  <c r="F204" i="6"/>
  <c r="N201" i="6"/>
  <c r="E199" i="6"/>
  <c r="M196" i="6"/>
  <c r="E182" i="6"/>
  <c r="E180" i="6"/>
  <c r="P178" i="6"/>
  <c r="N176" i="6"/>
  <c r="J175" i="6"/>
  <c r="M173" i="6"/>
  <c r="E172" i="6"/>
  <c r="P170" i="6"/>
  <c r="N168" i="6"/>
  <c r="J167" i="6"/>
  <c r="M165" i="6"/>
  <c r="E164" i="6"/>
  <c r="P162" i="6"/>
  <c r="N160" i="6"/>
  <c r="J159" i="6"/>
  <c r="M157" i="6"/>
  <c r="N155" i="6"/>
  <c r="J154" i="6"/>
  <c r="M152" i="6"/>
  <c r="E151" i="6"/>
  <c r="P149" i="6"/>
  <c r="N147" i="6"/>
  <c r="J146" i="6"/>
  <c r="M144" i="6"/>
  <c r="E143" i="6"/>
  <c r="P141" i="6"/>
  <c r="N139" i="6"/>
  <c r="J138" i="6"/>
  <c r="M136" i="6"/>
  <c r="E135" i="6"/>
  <c r="P133" i="6"/>
  <c r="N131" i="6"/>
  <c r="J130" i="6"/>
  <c r="M128" i="6"/>
  <c r="E127" i="6"/>
  <c r="P125" i="6"/>
  <c r="J124" i="6"/>
  <c r="M122" i="6"/>
  <c r="E121" i="6"/>
  <c r="P119" i="6"/>
  <c r="N117" i="6"/>
  <c r="J116" i="6"/>
  <c r="M114" i="6"/>
  <c r="M112" i="6"/>
  <c r="E111" i="6"/>
  <c r="P109" i="6"/>
  <c r="N107" i="6"/>
  <c r="J106" i="6"/>
  <c r="M104" i="6"/>
  <c r="E103" i="6"/>
  <c r="I101" i="6"/>
  <c r="N99" i="6"/>
  <c r="J98" i="6"/>
  <c r="M96" i="6"/>
  <c r="E95" i="6"/>
  <c r="P93" i="6"/>
  <c r="N91" i="6"/>
  <c r="P80" i="6"/>
  <c r="H79" i="6"/>
  <c r="F77" i="6"/>
  <c r="O75" i="6"/>
  <c r="M73" i="6"/>
  <c r="E72" i="6"/>
  <c r="G70" i="6"/>
  <c r="K68" i="6"/>
  <c r="N66" i="6"/>
  <c r="M346" i="6"/>
  <c r="N325" i="6"/>
  <c r="E313" i="6"/>
  <c r="N336" i="6"/>
  <c r="E324" i="6"/>
  <c r="J311" i="6"/>
  <c r="N327" i="6"/>
  <c r="J308" i="6"/>
  <c r="E288" i="6"/>
  <c r="I334" i="6"/>
  <c r="J313" i="6"/>
  <c r="P295" i="6"/>
  <c r="E287" i="6"/>
  <c r="I327" i="6"/>
  <c r="N305" i="6"/>
  <c r="P284" i="6"/>
  <c r="N274" i="6"/>
  <c r="I266" i="6"/>
  <c r="K266" i="6" s="1"/>
  <c r="N258" i="6"/>
  <c r="N252" i="6"/>
  <c r="N246" i="6"/>
  <c r="P240" i="6"/>
  <c r="E234" i="6"/>
  <c r="M227" i="6"/>
  <c r="H327" i="6"/>
  <c r="P308" i="6"/>
  <c r="P289" i="6"/>
  <c r="H280" i="6"/>
  <c r="I273" i="6"/>
  <c r="G267" i="6"/>
  <c r="O260" i="6"/>
  <c r="J254" i="6"/>
  <c r="H250" i="6"/>
  <c r="N245" i="6"/>
  <c r="I241" i="6"/>
  <c r="K241" i="6" s="1"/>
  <c r="I237" i="6"/>
  <c r="E233" i="6"/>
  <c r="O228" i="6"/>
  <c r="J330" i="6"/>
  <c r="O304" i="6"/>
  <c r="J283" i="6"/>
  <c r="K276" i="6"/>
  <c r="M269" i="6"/>
  <c r="G262" i="6"/>
  <c r="H255" i="6"/>
  <c r="F247" i="6"/>
  <c r="O239" i="6"/>
  <c r="M233" i="6"/>
  <c r="P226" i="6"/>
  <c r="I222" i="6"/>
  <c r="G218" i="6"/>
  <c r="M213" i="6"/>
  <c r="H209" i="6"/>
  <c r="H205" i="6"/>
  <c r="N200" i="6"/>
  <c r="G196" i="6"/>
  <c r="G192" i="6"/>
  <c r="G348" i="6"/>
  <c r="O309" i="6"/>
  <c r="F290" i="6"/>
  <c r="O280" i="6"/>
  <c r="N275" i="6"/>
  <c r="F270" i="6"/>
  <c r="G265" i="6"/>
  <c r="N259" i="6"/>
  <c r="M254" i="6"/>
  <c r="Q248" i="6"/>
  <c r="I243" i="6"/>
  <c r="J238" i="6"/>
  <c r="Q232" i="6"/>
  <c r="I227" i="6"/>
  <c r="J224" i="6"/>
  <c r="E221" i="6"/>
  <c r="P217" i="6"/>
  <c r="J214" i="6"/>
  <c r="E211" i="6"/>
  <c r="N207" i="6"/>
  <c r="M204" i="6"/>
  <c r="P201" i="6"/>
  <c r="H198" i="6"/>
  <c r="J196" i="6"/>
  <c r="N193" i="6"/>
  <c r="F192" i="6"/>
  <c r="H372" i="6"/>
  <c r="Q316" i="6"/>
  <c r="E292" i="6"/>
  <c r="K280" i="6"/>
  <c r="O271" i="6"/>
  <c r="M265" i="6"/>
  <c r="J259" i="6"/>
  <c r="N250" i="6"/>
  <c r="I244" i="6"/>
  <c r="G238" i="6"/>
  <c r="M229" i="6"/>
  <c r="H225" i="6"/>
  <c r="G222" i="6"/>
  <c r="O217" i="6"/>
  <c r="N214" i="6"/>
  <c r="M211" i="6"/>
  <c r="H207" i="6"/>
  <c r="G204" i="6"/>
  <c r="K200" i="6"/>
  <c r="N196" i="6"/>
  <c r="M193" i="6"/>
  <c r="Q180" i="6"/>
  <c r="N177" i="6"/>
  <c r="F176" i="6"/>
  <c r="N173" i="6"/>
  <c r="P171" i="6"/>
  <c r="I169" i="6"/>
  <c r="P167" i="6"/>
  <c r="E165" i="6"/>
  <c r="G163" i="6"/>
  <c r="E161" i="6"/>
  <c r="M158" i="6"/>
  <c r="O156" i="6"/>
  <c r="F155" i="6"/>
  <c r="I152" i="6"/>
  <c r="P150" i="6"/>
  <c r="I148" i="6"/>
  <c r="G146" i="6"/>
  <c r="E144" i="6"/>
  <c r="G142" i="6"/>
  <c r="O139" i="6"/>
  <c r="M137" i="6"/>
  <c r="O135" i="6"/>
  <c r="H133" i="6"/>
  <c r="J131" i="6"/>
  <c r="H129" i="6"/>
  <c r="F127" i="6"/>
  <c r="P124" i="6"/>
  <c r="I122" i="6"/>
  <c r="G120" i="6"/>
  <c r="E118" i="6"/>
  <c r="G116" i="6"/>
  <c r="H113" i="6"/>
  <c r="J111" i="6"/>
  <c r="H109" i="6"/>
  <c r="F107" i="6"/>
  <c r="N104" i="6"/>
  <c r="F103" i="6"/>
  <c r="F101" i="6"/>
  <c r="J99" i="6"/>
  <c r="H97" i="6"/>
  <c r="F95" i="6"/>
  <c r="N92" i="6"/>
  <c r="N81" i="6"/>
  <c r="E79" i="6"/>
  <c r="M76" i="6"/>
  <c r="O74" i="6"/>
  <c r="P71" i="6"/>
  <c r="N69" i="6"/>
  <c r="P67" i="6"/>
  <c r="H66" i="6"/>
  <c r="F64" i="6"/>
  <c r="O62" i="6"/>
  <c r="M60" i="6"/>
  <c r="E59" i="6"/>
  <c r="G57" i="6"/>
  <c r="K55" i="6"/>
  <c r="N53" i="6"/>
  <c r="G372" i="6"/>
  <c r="N326" i="6"/>
  <c r="F309" i="6"/>
  <c r="K289" i="6"/>
  <c r="N281" i="6"/>
  <c r="I275" i="6"/>
  <c r="J270" i="6"/>
  <c r="H264" i="6"/>
  <c r="I259" i="6"/>
  <c r="H254" i="6"/>
  <c r="G249" i="6"/>
  <c r="E243" i="6"/>
  <c r="F238" i="6"/>
  <c r="G233" i="6"/>
  <c r="G227" i="6"/>
  <c r="M224" i="6"/>
  <c r="K221" i="6"/>
  <c r="E219" i="6"/>
  <c r="J216" i="6"/>
  <c r="I213" i="6"/>
  <c r="Q210" i="6"/>
  <c r="J208" i="6"/>
  <c r="I205" i="6"/>
  <c r="Q202" i="6"/>
  <c r="H200" i="6"/>
  <c r="P197" i="6"/>
  <c r="O194" i="6"/>
  <c r="H192" i="6"/>
  <c r="P180" i="6"/>
  <c r="J179" i="6"/>
  <c r="M177" i="6"/>
  <c r="E176" i="6"/>
  <c r="P174" i="6"/>
  <c r="N172" i="6"/>
  <c r="J171" i="6"/>
  <c r="M169" i="6"/>
  <c r="E168" i="6"/>
  <c r="P166" i="6"/>
  <c r="N164" i="6"/>
  <c r="J163" i="6"/>
  <c r="M161" i="6"/>
  <c r="E160" i="6"/>
  <c r="P158" i="6"/>
  <c r="N156" i="6"/>
  <c r="E155" i="6"/>
  <c r="P153" i="6"/>
  <c r="N151" i="6"/>
  <c r="J150" i="6"/>
  <c r="M148" i="6"/>
  <c r="E147" i="6"/>
  <c r="P145" i="6"/>
  <c r="N143" i="6"/>
  <c r="J142" i="6"/>
  <c r="M140" i="6"/>
  <c r="E139" i="6"/>
  <c r="P137" i="6"/>
  <c r="N135" i="6"/>
  <c r="J134" i="6"/>
  <c r="M132" i="6"/>
  <c r="E131" i="6"/>
  <c r="P129" i="6"/>
  <c r="N127" i="6"/>
  <c r="J126" i="6"/>
  <c r="E125" i="6"/>
  <c r="P123" i="6"/>
  <c r="N121" i="6"/>
  <c r="J120" i="6"/>
  <c r="M118" i="6"/>
  <c r="E117" i="6"/>
  <c r="P115" i="6"/>
  <c r="P113" i="6"/>
  <c r="N111" i="6"/>
  <c r="J110" i="6"/>
  <c r="M108" i="6"/>
  <c r="E107" i="6"/>
  <c r="P105" i="6"/>
  <c r="N103" i="6"/>
  <c r="H102" i="6"/>
  <c r="O100" i="6"/>
  <c r="E99" i="6"/>
  <c r="P97" i="6"/>
  <c r="N95" i="6"/>
  <c r="J94" i="6"/>
  <c r="M92" i="6"/>
  <c r="M81" i="6"/>
  <c r="E80" i="6"/>
  <c r="G78" i="6"/>
  <c r="K76" i="6"/>
  <c r="N74" i="6"/>
  <c r="P72" i="6"/>
  <c r="H71" i="6"/>
  <c r="F69" i="6"/>
  <c r="O67" i="6"/>
  <c r="M65" i="6"/>
  <c r="E64" i="6"/>
  <c r="G62" i="6"/>
  <c r="K60" i="6"/>
  <c r="N58" i="6"/>
  <c r="P56" i="6"/>
  <c r="H55" i="6"/>
  <c r="F334" i="6"/>
  <c r="P290" i="6"/>
  <c r="J277" i="6"/>
  <c r="J267" i="6"/>
  <c r="K252" i="6"/>
  <c r="E240" i="6"/>
  <c r="G230" i="6"/>
  <c r="K222" i="6"/>
  <c r="J217" i="6"/>
  <c r="H211" i="6"/>
  <c r="I206" i="6"/>
  <c r="J201" i="6"/>
  <c r="I196" i="6"/>
  <c r="J182" i="6"/>
  <c r="E179" i="6"/>
  <c r="M176" i="6"/>
  <c r="K173" i="6"/>
  <c r="E171" i="6"/>
  <c r="M168" i="6"/>
  <c r="K165" i="6"/>
  <c r="E163" i="6"/>
  <c r="M160" i="6"/>
  <c r="K157" i="6"/>
  <c r="I154" i="6"/>
  <c r="Q151" i="6"/>
  <c r="J149" i="6"/>
  <c r="I146" i="6"/>
  <c r="J141" i="6"/>
  <c r="I138" i="6"/>
  <c r="Q135" i="6"/>
  <c r="J133" i="6"/>
  <c r="I130" i="6"/>
  <c r="H125" i="6"/>
  <c r="P122" i="6"/>
  <c r="O119" i="6"/>
  <c r="H117" i="6"/>
  <c r="P114" i="6"/>
  <c r="G112" i="6"/>
  <c r="F109" i="6"/>
  <c r="N106" i="6"/>
  <c r="G104" i="6"/>
  <c r="G100" i="6"/>
  <c r="F97" i="6"/>
  <c r="N94" i="6"/>
  <c r="G92" i="6"/>
  <c r="H80" i="6"/>
  <c r="K77" i="6"/>
  <c r="P73" i="6"/>
  <c r="Q70" i="6"/>
  <c r="G67" i="6"/>
  <c r="H64" i="6"/>
  <c r="K61" i="6"/>
  <c r="P57" i="6"/>
  <c r="Q54" i="6"/>
  <c r="N52" i="6"/>
  <c r="J51" i="6"/>
  <c r="M49" i="6"/>
  <c r="E48" i="6"/>
  <c r="P46" i="6"/>
  <c r="N44" i="6"/>
  <c r="J43" i="6"/>
  <c r="M41" i="6"/>
  <c r="E40" i="6"/>
  <c r="P38" i="6"/>
  <c r="N36" i="6"/>
  <c r="J35" i="6"/>
  <c r="M28" i="6"/>
  <c r="E27" i="6"/>
  <c r="N12" i="6"/>
  <c r="L10" i="6"/>
  <c r="N8" i="6"/>
  <c r="L6" i="6"/>
  <c r="N4" i="6"/>
  <c r="L2" i="6"/>
  <c r="N5" i="6"/>
  <c r="F2" i="6"/>
  <c r="F271" i="6"/>
  <c r="H251" i="6"/>
  <c r="Q233" i="6"/>
  <c r="E218" i="6"/>
  <c r="G208" i="6"/>
  <c r="J199" i="6"/>
  <c r="M172" i="6"/>
  <c r="H168" i="6"/>
  <c r="O162" i="6"/>
  <c r="P157" i="6"/>
  <c r="J153" i="6"/>
  <c r="O141" i="6"/>
  <c r="P136" i="6"/>
  <c r="G128" i="6"/>
  <c r="O115" i="6"/>
  <c r="N110" i="6"/>
  <c r="H99" i="6"/>
  <c r="I94" i="6"/>
  <c r="M78" i="6"/>
  <c r="O72" i="6"/>
  <c r="H60" i="6"/>
  <c r="M54" i="6"/>
  <c r="M51" i="6"/>
  <c r="E334" i="6"/>
  <c r="N295" i="6"/>
  <c r="P279" i="6"/>
  <c r="P269" i="6"/>
  <c r="K257" i="6"/>
  <c r="I247" i="6"/>
  <c r="E235" i="6"/>
  <c r="F226" i="6"/>
  <c r="G221" i="6"/>
  <c r="Q214" i="6"/>
  <c r="O208" i="6"/>
  <c r="P203" i="6"/>
  <c r="K197" i="6"/>
  <c r="M192" i="6"/>
  <c r="M179" i="6"/>
  <c r="E174" i="6"/>
  <c r="M171" i="6"/>
  <c r="E166" i="6"/>
  <c r="M163" i="6"/>
  <c r="E158" i="6"/>
  <c r="E153" i="6"/>
  <c r="M150" i="6"/>
  <c r="E145" i="6"/>
  <c r="M142" i="6"/>
  <c r="E137" i="6"/>
  <c r="M134" i="6"/>
  <c r="E129" i="6"/>
  <c r="M126" i="6"/>
  <c r="O122" i="6"/>
  <c r="H120" i="6"/>
  <c r="P117" i="6"/>
  <c r="O114" i="6"/>
  <c r="E109" i="6"/>
  <c r="M106" i="6"/>
  <c r="Q100" i="6"/>
  <c r="H98" i="6"/>
  <c r="P95" i="6"/>
  <c r="O92" i="6"/>
  <c r="G80" i="6"/>
  <c r="H77" i="6"/>
  <c r="K74" i="6"/>
  <c r="P70" i="6"/>
  <c r="Q67" i="6"/>
  <c r="G64" i="6"/>
  <c r="H61" i="6"/>
  <c r="K58" i="6"/>
  <c r="P54" i="6"/>
  <c r="H52" i="6"/>
  <c r="O50" i="6"/>
  <c r="G49" i="6"/>
  <c r="I47" i="6"/>
  <c r="F46" i="6"/>
  <c r="H44" i="6"/>
  <c r="O42" i="6"/>
  <c r="G41" i="6"/>
  <c r="I39" i="6"/>
  <c r="N349" i="6"/>
  <c r="J316" i="6"/>
  <c r="J327" i="6"/>
  <c r="G333" i="6"/>
  <c r="N290" i="6"/>
  <c r="I318" i="6"/>
  <c r="E289" i="6"/>
  <c r="Q308" i="6"/>
  <c r="M277" i="6"/>
  <c r="P260" i="6"/>
  <c r="P248" i="6"/>
  <c r="M235" i="6"/>
  <c r="J333" i="6"/>
  <c r="H292" i="6"/>
  <c r="G275" i="6"/>
  <c r="H262" i="6"/>
  <c r="E251" i="6"/>
  <c r="M242" i="6"/>
  <c r="H234" i="6"/>
  <c r="I335" i="6"/>
  <c r="I286" i="6"/>
  <c r="J271" i="6"/>
  <c r="N256" i="6"/>
  <c r="G242" i="6"/>
  <c r="E228" i="6"/>
  <c r="H219" i="6"/>
  <c r="P210" i="6"/>
  <c r="G202" i="6"/>
  <c r="F193" i="6"/>
  <c r="E318" i="6"/>
  <c r="O282" i="6"/>
  <c r="I271" i="6"/>
  <c r="Q260" i="6"/>
  <c r="F250" i="6"/>
  <c r="N239" i="6"/>
  <c r="G229" i="6"/>
  <c r="N221" i="6"/>
  <c r="E215" i="6"/>
  <c r="M208" i="6"/>
  <c r="J202" i="6"/>
  <c r="O196" i="6"/>
  <c r="J192" i="6"/>
  <c r="O326" i="6"/>
  <c r="O281" i="6"/>
  <c r="P266" i="6"/>
  <c r="F253" i="6"/>
  <c r="J239" i="6"/>
  <c r="F219" i="6"/>
  <c r="G212" i="6"/>
  <c r="P204" i="6"/>
  <c r="Q197" i="6"/>
  <c r="K181" i="6"/>
  <c r="J176" i="6"/>
  <c r="J172" i="6"/>
  <c r="F168" i="6"/>
  <c r="P163" i="6"/>
  <c r="P159" i="6"/>
  <c r="J155" i="6"/>
  <c r="F151" i="6"/>
  <c r="F147" i="6"/>
  <c r="P142" i="6"/>
  <c r="G138" i="6"/>
  <c r="G134" i="6"/>
  <c r="M129" i="6"/>
  <c r="F125" i="6"/>
  <c r="F121" i="6"/>
  <c r="P116" i="6"/>
  <c r="O111" i="6"/>
  <c r="O107" i="6"/>
  <c r="J103" i="6"/>
  <c r="O99" i="6"/>
  <c r="O95" i="6"/>
  <c r="H91" i="6"/>
  <c r="G77" i="6"/>
  <c r="M72" i="6"/>
  <c r="F68" i="6"/>
  <c r="M64" i="6"/>
  <c r="G61" i="6"/>
  <c r="N57" i="6"/>
  <c r="H54" i="6"/>
  <c r="M331" i="6"/>
  <c r="J294" i="6"/>
  <c r="O276" i="6"/>
  <c r="K255" i="6"/>
  <c r="H244" i="6"/>
  <c r="J234" i="6"/>
  <c r="G225" i="6"/>
  <c r="N219" i="6"/>
  <c r="M214" i="6"/>
  <c r="E209" i="6"/>
  <c r="K203" i="6"/>
  <c r="J198" i="6"/>
  <c r="Q192" i="6"/>
  <c r="O179" i="6"/>
  <c r="I176" i="6"/>
  <c r="K176" i="6" s="1"/>
  <c r="H173" i="6"/>
  <c r="G170" i="6"/>
  <c r="F167" i="6"/>
  <c r="O163" i="6"/>
  <c r="I160" i="6"/>
  <c r="K160" i="6" s="1"/>
  <c r="H157" i="6"/>
  <c r="F154" i="6"/>
  <c r="O150" i="6"/>
  <c r="I147" i="6"/>
  <c r="K147" i="6" s="1"/>
  <c r="H144" i="6"/>
  <c r="G141" i="6"/>
  <c r="F138" i="6"/>
  <c r="O134" i="6"/>
  <c r="I131" i="6"/>
  <c r="K131" i="6" s="1"/>
  <c r="H128" i="6"/>
  <c r="K125" i="6"/>
  <c r="H122" i="6"/>
  <c r="G119" i="6"/>
  <c r="F116" i="6"/>
  <c r="H112" i="6"/>
  <c r="G109" i="6"/>
  <c r="F106" i="6"/>
  <c r="O102" i="6"/>
  <c r="I99" i="6"/>
  <c r="H96" i="6"/>
  <c r="G93" i="6"/>
  <c r="K80" i="6"/>
  <c r="P76" i="6"/>
  <c r="F73" i="6"/>
  <c r="M69" i="6"/>
  <c r="G66" i="6"/>
  <c r="O63" i="6"/>
  <c r="F61" i="6"/>
  <c r="H59" i="6"/>
  <c r="K56" i="6"/>
  <c r="G54" i="6"/>
  <c r="O295" i="6"/>
  <c r="P274" i="6"/>
  <c r="E260" i="6"/>
  <c r="K242" i="6"/>
  <c r="O227" i="6"/>
  <c r="E220" i="6"/>
  <c r="F205" i="6"/>
  <c r="P198" i="6"/>
  <c r="N192" i="6"/>
  <c r="J178" i="6"/>
  <c r="O174" i="6"/>
  <c r="N171" i="6"/>
  <c r="I167" i="6"/>
  <c r="H164" i="6"/>
  <c r="G161" i="6"/>
  <c r="Q156" i="6"/>
  <c r="F153" i="6"/>
  <c r="E150" i="6"/>
  <c r="O145" i="6"/>
  <c r="N142" i="6"/>
  <c r="M139" i="6"/>
  <c r="H135" i="6"/>
  <c r="G132" i="6"/>
  <c r="N124" i="6"/>
  <c r="M121" i="6"/>
  <c r="E114" i="6"/>
  <c r="I110" i="6"/>
  <c r="H107" i="6"/>
  <c r="M103" i="6"/>
  <c r="I98" i="6"/>
  <c r="H95" i="6"/>
  <c r="M91" i="6"/>
  <c r="M74" i="6"/>
  <c r="F70" i="6"/>
  <c r="P65" i="6"/>
  <c r="F62" i="6"/>
  <c r="E57" i="6"/>
  <c r="O51" i="6"/>
  <c r="H49" i="6"/>
  <c r="J47" i="6"/>
  <c r="H45" i="6"/>
  <c r="F43" i="6"/>
  <c r="N40" i="6"/>
  <c r="F39" i="6"/>
  <c r="I36" i="6"/>
  <c r="P34" i="6"/>
  <c r="I27" i="6"/>
  <c r="E12" i="6"/>
  <c r="K9" i="6"/>
  <c r="H7" i="6"/>
  <c r="E4" i="6"/>
  <c r="G7" i="6"/>
  <c r="L3" i="6"/>
  <c r="G266" i="6"/>
  <c r="O243" i="6"/>
  <c r="N220" i="6"/>
  <c r="O205" i="6"/>
  <c r="P181" i="6"/>
  <c r="P173" i="6"/>
  <c r="E167" i="6"/>
  <c r="H160" i="6"/>
  <c r="E154" i="6"/>
  <c r="N146" i="6"/>
  <c r="H139" i="6"/>
  <c r="F133" i="6"/>
  <c r="O125" i="6"/>
  <c r="J119" i="6"/>
  <c r="Q111" i="6"/>
  <c r="H103" i="6"/>
  <c r="P96" i="6"/>
  <c r="K81" i="6"/>
  <c r="G71" i="6"/>
  <c r="G63" i="6"/>
  <c r="O56" i="6"/>
  <c r="I50" i="6"/>
  <c r="I314" i="6"/>
  <c r="H282" i="6"/>
  <c r="I267" i="6"/>
  <c r="J252" i="6"/>
  <c r="K237" i="6"/>
  <c r="Q224" i="6"/>
  <c r="I217" i="6"/>
  <c r="G211" i="6"/>
  <c r="M202" i="6"/>
  <c r="E195" i="6"/>
  <c r="G180" i="6"/>
  <c r="P172" i="6"/>
  <c r="F169" i="6"/>
  <c r="J165" i="6"/>
  <c r="O161" i="6"/>
  <c r="N158" i="6"/>
  <c r="P151" i="6"/>
  <c r="F148" i="6"/>
  <c r="J144" i="6"/>
  <c r="O140" i="6"/>
  <c r="N137" i="6"/>
  <c r="I133" i="6"/>
  <c r="H130" i="6"/>
  <c r="G127" i="6"/>
  <c r="F122" i="6"/>
  <c r="E119" i="6"/>
  <c r="I115" i="6"/>
  <c r="P107" i="6"/>
  <c r="F104" i="6"/>
  <c r="F100" i="6"/>
  <c r="E97" i="6"/>
  <c r="I93" i="6"/>
  <c r="M79" i="6"/>
  <c r="Q75" i="6"/>
  <c r="M71" i="6"/>
  <c r="F67" i="6"/>
  <c r="P62" i="6"/>
  <c r="F59" i="6"/>
  <c r="E54" i="6"/>
  <c r="I51" i="6"/>
  <c r="P49" i="6"/>
  <c r="E47" i="6"/>
  <c r="G45" i="6"/>
  <c r="E43" i="6"/>
  <c r="M40" i="6"/>
  <c r="O38" i="6"/>
  <c r="G37" i="6"/>
  <c r="I35" i="6"/>
  <c r="F34" i="6"/>
  <c r="H27" i="6"/>
  <c r="M12" i="6"/>
  <c r="K10" i="6"/>
  <c r="M8" i="6"/>
  <c r="H4" i="6"/>
  <c r="I319" i="6"/>
  <c r="G288" i="6"/>
  <c r="E329" i="6"/>
  <c r="E348" i="6"/>
  <c r="P314" i="6"/>
  <c r="N311" i="6"/>
  <c r="Q347" i="6"/>
  <c r="F305" i="6"/>
  <c r="O334" i="6"/>
  <c r="Q287" i="6"/>
  <c r="P268" i="6"/>
  <c r="P254" i="6"/>
  <c r="E242" i="6"/>
  <c r="J229" i="6"/>
  <c r="H311" i="6"/>
  <c r="F282" i="6"/>
  <c r="O268" i="6"/>
  <c r="N255" i="6"/>
  <c r="G247" i="6"/>
  <c r="H238" i="6"/>
  <c r="N229" i="6"/>
  <c r="P309" i="6"/>
  <c r="O277" i="6"/>
  <c r="E264" i="6"/>
  <c r="M249" i="6"/>
  <c r="P234" i="6"/>
  <c r="M223" i="6"/>
  <c r="F215" i="6"/>
  <c r="G206" i="6"/>
  <c r="J197" i="6"/>
  <c r="H382" i="6"/>
  <c r="M292" i="6"/>
  <c r="E277" i="6"/>
  <c r="J266" i="6"/>
  <c r="P255" i="6"/>
  <c r="G245" i="6"/>
  <c r="F234" i="6"/>
  <c r="E225" i="6"/>
  <c r="M218" i="6"/>
  <c r="N211" i="6"/>
  <c r="P205" i="6"/>
  <c r="M198" i="6"/>
  <c r="M194" i="6"/>
  <c r="H181" i="6"/>
  <c r="K294" i="6"/>
  <c r="J275" i="6"/>
  <c r="N260" i="6"/>
  <c r="M245" i="6"/>
  <c r="E232" i="6"/>
  <c r="P222" i="6"/>
  <c r="H215" i="6"/>
  <c r="F201" i="6"/>
  <c r="G194" i="6"/>
  <c r="M178" i="6"/>
  <c r="H174" i="6"/>
  <c r="N169" i="6"/>
  <c r="N165" i="6"/>
  <c r="I161" i="6"/>
  <c r="E157" i="6"/>
  <c r="H153" i="6"/>
  <c r="N148" i="6"/>
  <c r="I144" i="6"/>
  <c r="I140" i="6"/>
  <c r="E136" i="6"/>
  <c r="O131" i="6"/>
  <c r="Q131" i="6" s="1"/>
  <c r="O127" i="6"/>
  <c r="Q127" i="6" s="1"/>
  <c r="N122" i="6"/>
  <c r="I118" i="6"/>
  <c r="G114" i="6"/>
  <c r="M109" i="6"/>
  <c r="H105" i="6"/>
  <c r="O101" i="6"/>
  <c r="M97" i="6"/>
  <c r="H93" i="6"/>
  <c r="P79" i="6"/>
  <c r="E75" i="6"/>
  <c r="H70" i="6"/>
  <c r="O66" i="6"/>
  <c r="Q66" i="6" s="1"/>
  <c r="E63" i="6"/>
  <c r="K59" i="6"/>
  <c r="P55" i="6"/>
  <c r="O52" i="6"/>
  <c r="Q311" i="6"/>
  <c r="E283" i="6"/>
  <c r="N271" i="6"/>
  <c r="M260" i="6"/>
  <c r="M250" i="6"/>
  <c r="I239" i="6"/>
  <c r="H228" i="6"/>
  <c r="F222" i="6"/>
  <c r="E217" i="6"/>
  <c r="K211" i="6"/>
  <c r="M206" i="6"/>
  <c r="E201" i="6"/>
  <c r="I195" i="6"/>
  <c r="J181" i="6"/>
  <c r="G178" i="6"/>
  <c r="F175" i="6"/>
  <c r="O171" i="6"/>
  <c r="I168" i="6"/>
  <c r="K168" i="6" s="1"/>
  <c r="H165" i="6"/>
  <c r="G162" i="6"/>
  <c r="F159" i="6"/>
  <c r="I155" i="6"/>
  <c r="K155" i="6" s="1"/>
  <c r="H152" i="6"/>
  <c r="G149" i="6"/>
  <c r="F146" i="6"/>
  <c r="O142" i="6"/>
  <c r="I139" i="6"/>
  <c r="K139" i="6" s="1"/>
  <c r="H136" i="6"/>
  <c r="G133" i="6"/>
  <c r="F130" i="6"/>
  <c r="O126" i="6"/>
  <c r="F124" i="6"/>
  <c r="O120" i="6"/>
  <c r="I117" i="6"/>
  <c r="F114" i="6"/>
  <c r="O110" i="6"/>
  <c r="Q110" i="6" s="1"/>
  <c r="I107" i="6"/>
  <c r="H104" i="6"/>
  <c r="E101" i="6"/>
  <c r="F98" i="6"/>
  <c r="O94" i="6"/>
  <c r="G91" i="6"/>
  <c r="N78" i="6"/>
  <c r="H75" i="6"/>
  <c r="O71" i="6"/>
  <c r="E68" i="6"/>
  <c r="P64" i="6"/>
  <c r="N62" i="6"/>
  <c r="E60" i="6"/>
  <c r="M57" i="6"/>
  <c r="O55" i="6"/>
  <c r="H324" i="6"/>
  <c r="K282" i="6"/>
  <c r="Q269" i="6"/>
  <c r="Q249" i="6"/>
  <c r="F235" i="6"/>
  <c r="O223" i="6"/>
  <c r="G216" i="6"/>
  <c r="P208" i="6"/>
  <c r="N202" i="6"/>
  <c r="F195" i="6"/>
  <c r="H180" i="6"/>
  <c r="G177" i="6"/>
  <c r="Q172" i="6"/>
  <c r="P169" i="6"/>
  <c r="F166" i="6"/>
  <c r="J162" i="6"/>
  <c r="O158" i="6"/>
  <c r="M155" i="6"/>
  <c r="H151" i="6"/>
  <c r="G148" i="6"/>
  <c r="K144" i="6"/>
  <c r="P140" i="6"/>
  <c r="F137" i="6"/>
  <c r="E134" i="6"/>
  <c r="O129" i="6"/>
  <c r="N126" i="6"/>
  <c r="J123" i="6"/>
  <c r="F119" i="6"/>
  <c r="E116" i="6"/>
  <c r="P112" i="6"/>
  <c r="J105" i="6"/>
  <c r="M101" i="6"/>
  <c r="J93" i="6"/>
  <c r="E81" i="6"/>
  <c r="O76" i="6"/>
  <c r="H72" i="6"/>
  <c r="O68" i="6"/>
  <c r="N63" i="6"/>
  <c r="G59" i="6"/>
  <c r="N55" i="6"/>
  <c r="I52" i="6"/>
  <c r="P50" i="6"/>
  <c r="I48" i="6"/>
  <c r="G46" i="6"/>
  <c r="E44" i="6"/>
  <c r="G42" i="6"/>
  <c r="O39" i="6"/>
  <c r="M37" i="6"/>
  <c r="O35" i="6"/>
  <c r="H28" i="6"/>
  <c r="J26" i="6"/>
  <c r="H11" i="6"/>
  <c r="E8" i="6"/>
  <c r="K5" i="6"/>
  <c r="H3" i="6"/>
  <c r="E5" i="6"/>
  <c r="F281" i="6"/>
  <c r="G256" i="6"/>
  <c r="M225" i="6"/>
  <c r="F213" i="6"/>
  <c r="E202" i="6"/>
  <c r="H176" i="6"/>
  <c r="F170" i="6"/>
  <c r="M164" i="6"/>
  <c r="M156" i="6"/>
  <c r="I150" i="6"/>
  <c r="G144" i="6"/>
  <c r="M135" i="6"/>
  <c r="E130" i="6"/>
  <c r="F123" i="6"/>
  <c r="K114" i="6"/>
  <c r="G108" i="6"/>
  <c r="N100" i="6"/>
  <c r="F93" i="6"/>
  <c r="N75" i="6"/>
  <c r="H68" i="6"/>
  <c r="N59" i="6"/>
  <c r="Q52" i="6"/>
  <c r="Q351" i="6"/>
  <c r="O290" i="6"/>
  <c r="O274" i="6"/>
  <c r="J262" i="6"/>
  <c r="F230" i="6"/>
  <c r="J222" i="6"/>
  <c r="N213" i="6"/>
  <c r="H206" i="6"/>
  <c r="O198" i="6"/>
  <c r="I182" i="6"/>
  <c r="O177" i="6"/>
  <c r="N174" i="6"/>
  <c r="I170" i="6"/>
  <c r="H167" i="6"/>
  <c r="G164" i="6"/>
  <c r="P156" i="6"/>
  <c r="N153" i="6"/>
  <c r="I149" i="6"/>
  <c r="H146" i="6"/>
  <c r="G143" i="6"/>
  <c r="P135" i="6"/>
  <c r="F132" i="6"/>
  <c r="J128" i="6"/>
  <c r="M124" i="6"/>
  <c r="Q120" i="6"/>
  <c r="G117" i="6"/>
  <c r="O112" i="6"/>
  <c r="N109" i="6"/>
  <c r="I105" i="6"/>
  <c r="F102" i="6"/>
  <c r="G95" i="6"/>
  <c r="K91" i="6"/>
  <c r="E78" i="6"/>
  <c r="O73" i="6"/>
  <c r="H69" i="6"/>
  <c r="O65" i="6"/>
  <c r="N60" i="6"/>
  <c r="G56" i="6"/>
  <c r="M52" i="6"/>
  <c r="J50" i="6"/>
  <c r="H48" i="6"/>
  <c r="J46" i="6"/>
  <c r="N43" i="6"/>
  <c r="F42" i="6"/>
  <c r="N39" i="6"/>
  <c r="F38" i="6"/>
  <c r="H36" i="6"/>
  <c r="O34" i="6"/>
  <c r="G28" i="6"/>
  <c r="I26" i="6"/>
  <c r="L11" i="6"/>
  <c r="N9" i="6"/>
  <c r="L7" i="6"/>
  <c r="K2" i="6"/>
  <c r="I305" i="6"/>
  <c r="N278" i="6"/>
  <c r="P258" i="6"/>
  <c r="I236" i="6"/>
  <c r="J219" i="6"/>
  <c r="J209" i="6"/>
  <c r="O195" i="6"/>
  <c r="I179" i="6"/>
  <c r="J174" i="6"/>
  <c r="N167" i="6"/>
  <c r="F162" i="6"/>
  <c r="G157" i="6"/>
  <c r="M151" i="6"/>
  <c r="E146" i="6"/>
  <c r="F141" i="6"/>
  <c r="G136" i="6"/>
  <c r="J129" i="6"/>
  <c r="K122" i="6"/>
  <c r="M117" i="6"/>
  <c r="K112" i="6"/>
  <c r="M107" i="6"/>
  <c r="N102" i="6"/>
  <c r="J97" i="6"/>
  <c r="F91" i="6"/>
  <c r="H76" i="6"/>
  <c r="E69" i="6"/>
  <c r="M62" i="6"/>
  <c r="G55" i="6"/>
  <c r="H51" i="6"/>
  <c r="F49" i="6"/>
  <c r="I46" i="6"/>
  <c r="F45" i="6"/>
  <c r="I42" i="6"/>
  <c r="E281" i="6"/>
  <c r="G241" i="6"/>
  <c r="H214" i="6"/>
  <c r="J194" i="6"/>
  <c r="F173" i="6"/>
  <c r="H163" i="6"/>
  <c r="I153" i="6"/>
  <c r="E141" i="6"/>
  <c r="G131" i="6"/>
  <c r="G121" i="6"/>
  <c r="G111" i="6"/>
  <c r="G101" i="6"/>
  <c r="E91" i="6"/>
  <c r="K70" i="6"/>
  <c r="P58" i="6"/>
  <c r="M50" i="6"/>
  <c r="N45" i="6"/>
  <c r="E38" i="6"/>
  <c r="M35" i="6"/>
  <c r="K27" i="6"/>
  <c r="G8" i="6"/>
  <c r="H5" i="6"/>
  <c r="K12" i="6"/>
  <c r="I7" i="6"/>
  <c r="H236" i="6"/>
  <c r="Q196" i="6"/>
  <c r="O144" i="6"/>
  <c r="E115" i="6"/>
  <c r="I97" i="6"/>
  <c r="E66" i="6"/>
  <c r="K47" i="6"/>
  <c r="M39" i="6"/>
  <c r="H35" i="6"/>
  <c r="G12" i="6"/>
  <c r="N263" i="6"/>
  <c r="N205" i="6"/>
  <c r="P168" i="6"/>
  <c r="G139" i="6"/>
  <c r="P121" i="6"/>
  <c r="P101" i="6"/>
  <c r="H65" i="6"/>
  <c r="N49" i="6"/>
  <c r="I41" i="6"/>
  <c r="J36" i="6"/>
  <c r="F12" i="6"/>
  <c r="H6" i="6"/>
  <c r="G293" i="6"/>
  <c r="M248" i="6"/>
  <c r="E213" i="6"/>
  <c r="G193" i="6"/>
  <c r="E170" i="6"/>
  <c r="G160" i="6"/>
  <c r="H150" i="6"/>
  <c r="J140" i="6"/>
  <c r="F128" i="6"/>
  <c r="F118" i="6"/>
  <c r="F108" i="6"/>
  <c r="M75" i="6"/>
  <c r="Q63" i="6"/>
  <c r="K51" i="6"/>
  <c r="M46" i="6"/>
  <c r="N41" i="6"/>
  <c r="G39" i="6"/>
  <c r="F36" i="6"/>
  <c r="J27" i="6"/>
  <c r="F8" i="6"/>
  <c r="H2" i="6"/>
  <c r="F246" i="6"/>
  <c r="Q171" i="6"/>
  <c r="G147" i="6"/>
  <c r="P99" i="6"/>
  <c r="F63" i="6"/>
  <c r="H46" i="6"/>
  <c r="O37" i="6"/>
  <c r="G27" i="6"/>
  <c r="F7" i="6"/>
  <c r="E2" i="6"/>
  <c r="M220" i="6"/>
  <c r="G176" i="6"/>
  <c r="K156" i="6"/>
  <c r="H134" i="6"/>
  <c r="H114" i="6"/>
  <c r="H94" i="6"/>
  <c r="K62" i="6"/>
  <c r="E37" i="6"/>
  <c r="F27" i="6"/>
  <c r="E7" i="6"/>
  <c r="M322" i="6"/>
  <c r="M333" i="6"/>
  <c r="N351" i="6"/>
  <c r="M304" i="6"/>
  <c r="J329" i="6"/>
  <c r="I293" i="6"/>
  <c r="K293" i="6" s="1"/>
  <c r="G321" i="6"/>
  <c r="M281" i="6"/>
  <c r="P264" i="6"/>
  <c r="J251" i="6"/>
  <c r="N238" i="6"/>
  <c r="H351" i="6"/>
  <c r="M305" i="6"/>
  <c r="O278" i="6"/>
  <c r="Q278" i="6" s="1"/>
  <c r="I265" i="6"/>
  <c r="K265" i="6" s="1"/>
  <c r="P253" i="6"/>
  <c r="O244" i="6"/>
  <c r="Q244" i="6" s="1"/>
  <c r="J236" i="6"/>
  <c r="F228" i="6"/>
  <c r="Q293" i="6"/>
  <c r="K274" i="6"/>
  <c r="I260" i="6"/>
  <c r="H245" i="6"/>
  <c r="F231" i="6"/>
  <c r="O221" i="6"/>
  <c r="I212" i="6"/>
  <c r="K212" i="6" s="1"/>
  <c r="E204" i="6"/>
  <c r="H195" i="6"/>
  <c r="P332" i="6"/>
  <c r="H286" i="6"/>
  <c r="J274" i="6"/>
  <c r="I263" i="6"/>
  <c r="O252" i="6"/>
  <c r="F242" i="6"/>
  <c r="N231" i="6"/>
  <c r="P223" i="6"/>
  <c r="M216" i="6"/>
  <c r="J210" i="6"/>
  <c r="N203" i="6"/>
  <c r="N197" i="6"/>
  <c r="I193" i="6"/>
  <c r="K193" i="6" s="1"/>
  <c r="M336" i="6"/>
  <c r="M289" i="6"/>
  <c r="K270" i="6"/>
  <c r="M255" i="6"/>
  <c r="F243" i="6"/>
  <c r="I228" i="6"/>
  <c r="I220" i="6"/>
  <c r="E214" i="6"/>
  <c r="N206" i="6"/>
  <c r="F199" i="6"/>
  <c r="I192" i="6"/>
  <c r="I177" i="6"/>
  <c r="K177" i="6" s="1"/>
  <c r="E173" i="6"/>
  <c r="E169" i="6"/>
  <c r="O164" i="6"/>
  <c r="J160" i="6"/>
  <c r="J156" i="6"/>
  <c r="E152" i="6"/>
  <c r="O147" i="6"/>
  <c r="Q147" i="6" s="1"/>
  <c r="O143" i="6"/>
  <c r="Q143" i="6" s="1"/>
  <c r="J139" i="6"/>
  <c r="F135" i="6"/>
  <c r="F131" i="6"/>
  <c r="P126" i="6"/>
  <c r="O121" i="6"/>
  <c r="Q121" i="6" s="1"/>
  <c r="O117" i="6"/>
  <c r="Q117" i="6" s="1"/>
  <c r="N112" i="6"/>
  <c r="I108" i="6"/>
  <c r="K108" i="6" s="1"/>
  <c r="I104" i="6"/>
  <c r="K104" i="6" s="1"/>
  <c r="P100" i="6"/>
  <c r="I96" i="6"/>
  <c r="K96" i="6" s="1"/>
  <c r="I92" i="6"/>
  <c r="O78" i="6"/>
  <c r="Q78" i="6" s="1"/>
  <c r="N73" i="6"/>
  <c r="G69" i="6"/>
  <c r="N65" i="6"/>
  <c r="H62" i="6"/>
  <c r="O58" i="6"/>
  <c r="E55" i="6"/>
  <c r="J349" i="6"/>
  <c r="N306" i="6"/>
  <c r="J280" i="6"/>
  <c r="G269" i="6"/>
  <c r="F258" i="6"/>
  <c r="O246" i="6"/>
  <c r="Q236" i="6"/>
  <c r="M226" i="6"/>
  <c r="Q220" i="6"/>
  <c r="P215" i="6"/>
  <c r="H210" i="6"/>
  <c r="O204" i="6"/>
  <c r="N199" i="6"/>
  <c r="F194" i="6"/>
  <c r="I180" i="6"/>
  <c r="H177" i="6"/>
  <c r="G174" i="6"/>
  <c r="F171" i="6"/>
  <c r="O167" i="6"/>
  <c r="I164" i="6"/>
  <c r="K164" i="6" s="1"/>
  <c r="H161" i="6"/>
  <c r="G158" i="6"/>
  <c r="O154" i="6"/>
  <c r="Q154" i="6" s="1"/>
  <c r="I151" i="6"/>
  <c r="H148" i="6"/>
  <c r="G145" i="6"/>
  <c r="F142" i="6"/>
  <c r="O138" i="6"/>
  <c r="Q138" i="6" s="1"/>
  <c r="I135" i="6"/>
  <c r="H132" i="6"/>
  <c r="G129" i="6"/>
  <c r="P335" i="6"/>
  <c r="N284" i="6"/>
  <c r="F273" i="6"/>
  <c r="I322" i="6"/>
  <c r="E249" i="6"/>
  <c r="E282" i="6"/>
  <c r="O225" i="6"/>
  <c r="Q225" i="6" s="1"/>
  <c r="N181" i="6"/>
  <c r="J258" i="6"/>
  <c r="J220" i="6"/>
  <c r="P195" i="6"/>
  <c r="I264" i="6"/>
  <c r="F217" i="6"/>
  <c r="P179" i="6"/>
  <c r="M162" i="6"/>
  <c r="M145" i="6"/>
  <c r="I128" i="6"/>
  <c r="K128" i="6" s="1"/>
  <c r="F111" i="6"/>
  <c r="P94" i="6"/>
  <c r="K67" i="6"/>
  <c r="I53" i="6"/>
  <c r="K53" i="6" s="1"/>
  <c r="E263" i="6"/>
  <c r="I223" i="6"/>
  <c r="H202" i="6"/>
  <c r="O175" i="6"/>
  <c r="Q175" i="6" s="1"/>
  <c r="F163" i="6"/>
  <c r="F150" i="6"/>
  <c r="G137" i="6"/>
  <c r="F126" i="6"/>
  <c r="F120" i="6"/>
  <c r="G113" i="6"/>
  <c r="O106" i="6"/>
  <c r="H100" i="6"/>
  <c r="F94" i="6"/>
  <c r="M77" i="6"/>
  <c r="N70" i="6"/>
  <c r="K64" i="6"/>
  <c r="O59" i="6"/>
  <c r="N54" i="6"/>
  <c r="Q279" i="6"/>
  <c r="J247" i="6"/>
  <c r="H221" i="6"/>
  <c r="M207" i="6"/>
  <c r="Q193" i="6"/>
  <c r="I175" i="6"/>
  <c r="G169" i="6"/>
  <c r="P161" i="6"/>
  <c r="O153" i="6"/>
  <c r="M147" i="6"/>
  <c r="G140" i="6"/>
  <c r="P132" i="6"/>
  <c r="E126" i="6"/>
  <c r="K118" i="6"/>
  <c r="M111" i="6"/>
  <c r="P104" i="6"/>
  <c r="Q95" i="6"/>
  <c r="N79" i="6"/>
  <c r="N71" i="6"/>
  <c r="Q62" i="6"/>
  <c r="F54" i="6"/>
  <c r="G50" i="6"/>
  <c r="M45" i="6"/>
  <c r="H41" i="6"/>
  <c r="H37" i="6"/>
  <c r="N27" i="6"/>
  <c r="G10" i="6"/>
  <c r="F5" i="6"/>
  <c r="M4" i="6"/>
  <c r="N248" i="6"/>
  <c r="N210" i="6"/>
  <c r="E175" i="6"/>
  <c r="K161" i="6"/>
  <c r="F149" i="6"/>
  <c r="I134" i="6"/>
  <c r="N120" i="6"/>
  <c r="O105" i="6"/>
  <c r="Q91" i="6"/>
  <c r="O64" i="6"/>
  <c r="G52" i="6"/>
  <c r="N285" i="6"/>
  <c r="Q254" i="6"/>
  <c r="N227" i="6"/>
  <c r="J212" i="6"/>
  <c r="H196" i="6"/>
  <c r="F177" i="6"/>
  <c r="O169" i="6"/>
  <c r="I162" i="6"/>
  <c r="F156" i="6"/>
  <c r="O148" i="6"/>
  <c r="I141" i="6"/>
  <c r="G135" i="6"/>
  <c r="P127" i="6"/>
  <c r="N119" i="6"/>
  <c r="F112" i="6"/>
  <c r="O104" i="6"/>
  <c r="N97" i="6"/>
  <c r="O81" i="6"/>
  <c r="G72" i="6"/>
  <c r="M63" i="6"/>
  <c r="M55" i="6"/>
  <c r="F50" i="6"/>
  <c r="P45" i="6"/>
  <c r="P41" i="6"/>
  <c r="P37" i="6"/>
  <c r="J34" i="6"/>
  <c r="E26" i="6"/>
  <c r="E9" i="6"/>
  <c r="E347" i="6"/>
  <c r="M273" i="6"/>
  <c r="G246" i="6"/>
  <c r="Q221" i="6"/>
  <c r="K204" i="6"/>
  <c r="E192" i="6"/>
  <c r="N175" i="6"/>
  <c r="J166" i="6"/>
  <c r="N159" i="6"/>
  <c r="P152" i="6"/>
  <c r="P144" i="6"/>
  <c r="N138" i="6"/>
  <c r="N130" i="6"/>
  <c r="H121" i="6"/>
  <c r="F115" i="6"/>
  <c r="P108" i="6"/>
  <c r="H101" i="6"/>
  <c r="O93" i="6"/>
  <c r="P77" i="6"/>
  <c r="N67" i="6"/>
  <c r="Q58" i="6"/>
  <c r="Q51" i="6"/>
  <c r="P48" i="6"/>
  <c r="H47" i="6"/>
  <c r="J45" i="6"/>
  <c r="M43" i="6"/>
  <c r="O41" i="6"/>
  <c r="G251" i="6"/>
  <c r="I209" i="6"/>
  <c r="E178" i="6"/>
  <c r="O165" i="6"/>
  <c r="Q150" i="6"/>
  <c r="F136" i="6"/>
  <c r="N123" i="6"/>
  <c r="O108" i="6"/>
  <c r="F96" i="6"/>
  <c r="H73" i="6"/>
  <c r="Q55" i="6"/>
  <c r="F48" i="6"/>
  <c r="F41" i="6"/>
  <c r="J37" i="6"/>
  <c r="O28" i="6"/>
  <c r="L12" i="6"/>
  <c r="K7" i="6"/>
  <c r="P26" i="6"/>
  <c r="K4" i="6"/>
  <c r="P211" i="6"/>
  <c r="J169" i="6"/>
  <c r="P139" i="6"/>
  <c r="E105" i="6"/>
  <c r="Q71" i="6"/>
  <c r="E45" i="6"/>
  <c r="F37" i="6"/>
  <c r="M26" i="6"/>
  <c r="K3" i="6"/>
  <c r="K225" i="6"/>
  <c r="O173" i="6"/>
  <c r="O136" i="6"/>
  <c r="I109" i="6"/>
  <c r="F71" i="6"/>
  <c r="G47" i="6"/>
  <c r="Q38" i="6"/>
  <c r="K26" i="6"/>
  <c r="O4" i="6"/>
  <c r="M268" i="6"/>
  <c r="E223" i="6"/>
  <c r="Q179" i="6"/>
  <c r="F165" i="6"/>
  <c r="O152" i="6"/>
  <c r="K135" i="6"/>
  <c r="E123" i="6"/>
  <c r="M110" i="6"/>
  <c r="E93" i="6"/>
  <c r="O69" i="6"/>
  <c r="P52" i="6"/>
  <c r="I45" i="6"/>
  <c r="J40" i="6"/>
  <c r="O36" i="6"/>
  <c r="G26" i="6"/>
  <c r="G5" i="6"/>
  <c r="F256" i="6"/>
  <c r="E162" i="6"/>
  <c r="I137" i="6"/>
  <c r="K107" i="6"/>
  <c r="H57" i="6"/>
  <c r="P40" i="6"/>
  <c r="J28" i="6"/>
  <c r="M5" i="6"/>
  <c r="N253" i="6"/>
  <c r="O181" i="6"/>
  <c r="K151" i="6"/>
  <c r="H124" i="6"/>
  <c r="G99" i="6"/>
  <c r="N56" i="6"/>
  <c r="K39" i="6"/>
  <c r="L5" i="6"/>
  <c r="H309" i="6"/>
  <c r="I172" i="6"/>
  <c r="H118" i="6"/>
  <c r="O98" i="6"/>
  <c r="Q98" i="6" s="1"/>
  <c r="P68" i="6"/>
  <c r="M53" i="6"/>
  <c r="Q203" i="6"/>
  <c r="O166" i="6"/>
  <c r="F145" i="6"/>
  <c r="E124" i="6"/>
  <c r="G102" i="6"/>
  <c r="K69" i="6"/>
  <c r="N48" i="6"/>
  <c r="E36" i="6"/>
  <c r="M3" i="6"/>
  <c r="O3" i="6" s="1"/>
  <c r="H203" i="6"/>
  <c r="J145" i="6"/>
  <c r="Q101" i="6"/>
  <c r="I277" i="6"/>
  <c r="K207" i="6"/>
  <c r="F161" i="6"/>
  <c r="F140" i="6"/>
  <c r="G125" i="6"/>
  <c r="Q102" i="6"/>
  <c r="E62" i="6"/>
  <c r="M44" i="6"/>
  <c r="P28" i="6"/>
  <c r="J310" i="6"/>
  <c r="P200" i="6"/>
  <c r="G165" i="6"/>
  <c r="M143" i="6"/>
  <c r="E120" i="6"/>
  <c r="Q99" i="6"/>
  <c r="Q74" i="6"/>
  <c r="N50" i="6"/>
  <c r="P44" i="6"/>
  <c r="I231" i="6"/>
  <c r="P160" i="6"/>
  <c r="O118" i="6"/>
  <c r="G53" i="6"/>
  <c r="Q39" i="6"/>
  <c r="F11" i="6"/>
  <c r="E11" i="6"/>
  <c r="M159" i="6"/>
  <c r="G60" i="6"/>
  <c r="N10" i="6"/>
  <c r="Q163" i="6"/>
  <c r="M59" i="6"/>
  <c r="M10" i="6"/>
  <c r="F208" i="6"/>
  <c r="E133" i="6"/>
  <c r="H81" i="6"/>
  <c r="H50" i="6"/>
  <c r="K35" i="6"/>
  <c r="J52" i="6"/>
  <c r="G4" i="6"/>
  <c r="M146" i="6"/>
  <c r="Q50" i="6"/>
  <c r="F4" i="6"/>
  <c r="N320" i="6"/>
  <c r="G390" i="6"/>
  <c r="J245" i="6"/>
  <c r="F272" i="6"/>
  <c r="F232" i="6"/>
  <c r="J253" i="6"/>
  <c r="I208" i="6"/>
  <c r="K208" i="6" s="1"/>
  <c r="K279" i="6"/>
  <c r="G237" i="6"/>
  <c r="E207" i="6"/>
  <c r="G309" i="6"/>
  <c r="K234" i="6"/>
  <c r="M203" i="6"/>
  <c r="G171" i="6"/>
  <c r="G154" i="6"/>
  <c r="H137" i="6"/>
  <c r="M119" i="6"/>
  <c r="K102" i="6"/>
  <c r="F76" i="6"/>
  <c r="F60" i="6"/>
  <c r="Q286" i="6"/>
  <c r="P241" i="6"/>
  <c r="O212" i="6"/>
  <c r="N182" i="6"/>
  <c r="H169" i="6"/>
  <c r="H156" i="6"/>
  <c r="I143" i="6"/>
  <c r="O130" i="6"/>
  <c r="G123" i="6"/>
  <c r="O116" i="6"/>
  <c r="F110" i="6"/>
  <c r="I103" i="6"/>
  <c r="K103" i="6" s="1"/>
  <c r="G97" i="6"/>
  <c r="F81" i="6"/>
  <c r="G74" i="6"/>
  <c r="H67" i="6"/>
  <c r="M61" i="6"/>
  <c r="F57" i="6"/>
  <c r="J314" i="6"/>
  <c r="K262" i="6"/>
  <c r="N232" i="6"/>
  <c r="O213" i="6"/>
  <c r="E200" i="6"/>
  <c r="N179" i="6"/>
  <c r="H172" i="6"/>
  <c r="Q164" i="6"/>
  <c r="F158" i="6"/>
  <c r="N150" i="6"/>
  <c r="H143" i="6"/>
  <c r="K136" i="6"/>
  <c r="F129" i="6"/>
  <c r="G122" i="6"/>
  <c r="J115" i="6"/>
  <c r="Q107" i="6"/>
  <c r="M99" i="6"/>
  <c r="P92" i="6"/>
  <c r="G75" i="6"/>
  <c r="M66" i="6"/>
  <c r="M58" i="6"/>
  <c r="E52" i="6"/>
  <c r="O47" i="6"/>
  <c r="Q47" i="6" s="1"/>
  <c r="O43" i="6"/>
  <c r="Q43" i="6" s="1"/>
  <c r="J39" i="6"/>
  <c r="F35" i="6"/>
  <c r="F26" i="6"/>
  <c r="M7" i="6"/>
  <c r="G2" i="6"/>
  <c r="I2" i="6" s="1"/>
  <c r="E276" i="6"/>
  <c r="F223" i="6"/>
  <c r="K194" i="6"/>
  <c r="Q168" i="6"/>
  <c r="H155" i="6"/>
  <c r="K140" i="6"/>
  <c r="P128" i="6"/>
  <c r="F113" i="6"/>
  <c r="E98" i="6"/>
  <c r="F74" i="6"/>
  <c r="F58" i="6"/>
  <c r="G324" i="6"/>
  <c r="H272" i="6"/>
  <c r="J242" i="6"/>
  <c r="O218" i="6"/>
  <c r="E205" i="6"/>
  <c r="F181" i="6"/>
  <c r="J173" i="6"/>
  <c r="N166" i="6"/>
  <c r="H159" i="6"/>
  <c r="J152" i="6"/>
  <c r="N145" i="6"/>
  <c r="H138" i="6"/>
  <c r="Q130" i="6"/>
  <c r="I123" i="6"/>
  <c r="M116" i="6"/>
  <c r="J108" i="6"/>
  <c r="K101" i="6"/>
  <c r="M94" i="6"/>
  <c r="N76" i="6"/>
  <c r="N68" i="6"/>
  <c r="Q59" i="6"/>
  <c r="N51" i="6"/>
  <c r="N47" i="6"/>
  <c r="I43" i="6"/>
  <c r="K43" i="6" s="1"/>
  <c r="E39" i="6"/>
  <c r="N35" i="6"/>
  <c r="M27" i="6"/>
  <c r="G11" i="6"/>
  <c r="F6" i="6"/>
  <c r="H293" i="6"/>
  <c r="O263" i="6"/>
  <c r="J231" i="6"/>
  <c r="I214" i="6"/>
  <c r="G198" i="6"/>
  <c r="F178" i="6"/>
  <c r="O170" i="6"/>
  <c r="I163" i="6"/>
  <c r="Q155" i="6"/>
  <c r="K148" i="6"/>
  <c r="I142" i="6"/>
  <c r="O133" i="6"/>
  <c r="I126" i="6"/>
  <c r="P118" i="6"/>
  <c r="H111" i="6"/>
  <c r="F105" i="6"/>
  <c r="N98" i="6"/>
  <c r="O80" i="6"/>
  <c r="K73" i="6"/>
  <c r="K65" i="6"/>
  <c r="P53" i="6"/>
  <c r="E50" i="6"/>
  <c r="G48" i="6"/>
  <c r="E46" i="6"/>
  <c r="N42" i="6"/>
  <c r="E271" i="6"/>
  <c r="H224" i="6"/>
  <c r="I199" i="6"/>
  <c r="N170" i="6"/>
  <c r="I158" i="6"/>
  <c r="K143" i="6"/>
  <c r="O128" i="6"/>
  <c r="H116" i="6"/>
  <c r="P103" i="6"/>
  <c r="F79" i="6"/>
  <c r="N64" i="6"/>
  <c r="P51" i="6"/>
  <c r="J44" i="6"/>
  <c r="H39" i="6"/>
  <c r="G36" i="6"/>
  <c r="I10" i="6"/>
  <c r="E6" i="6"/>
  <c r="Q34" i="6"/>
  <c r="L9" i="6"/>
  <c r="H319" i="6"/>
  <c r="H179" i="6"/>
  <c r="M154" i="6"/>
  <c r="J92" i="6"/>
  <c r="K54" i="6"/>
  <c r="J41" i="6"/>
  <c r="E34" i="6"/>
  <c r="H9" i="6"/>
  <c r="K273" i="6"/>
  <c r="N195" i="6"/>
  <c r="E149" i="6"/>
  <c r="Q126" i="6"/>
  <c r="O96" i="6"/>
  <c r="O53" i="6"/>
  <c r="H42" i="6"/>
  <c r="G35" i="6"/>
  <c r="G9" i="6"/>
  <c r="F329" i="6"/>
  <c r="O238" i="6"/>
  <c r="G203" i="6"/>
  <c r="K172" i="6"/>
  <c r="O157" i="6"/>
  <c r="I145" i="6"/>
  <c r="M130" i="6"/>
  <c r="N115" i="6"/>
  <c r="G103" i="6"/>
  <c r="K78" i="6"/>
  <c r="E58" i="6"/>
  <c r="E49" i="6"/>
  <c r="Q42" i="6"/>
  <c r="M38" i="6"/>
  <c r="H34" i="6"/>
  <c r="H10" i="6"/>
  <c r="F288" i="6"/>
  <c r="O216" i="6"/>
  <c r="F152" i="6"/>
  <c r="J122" i="6"/>
  <c r="N80" i="6"/>
  <c r="O48" i="6"/>
  <c r="K36" i="6"/>
  <c r="E10" i="6"/>
  <c r="N2" i="6"/>
  <c r="M210" i="6"/>
  <c r="I166" i="6"/>
  <c r="N141" i="6"/>
  <c r="P111" i="6"/>
  <c r="E74" i="6"/>
  <c r="J48" i="6"/>
  <c r="P35" i="6"/>
  <c r="I11" i="6"/>
  <c r="M2" i="6"/>
  <c r="F322" i="6"/>
  <c r="J295" i="6"/>
  <c r="P232" i="6"/>
  <c r="G259" i="6"/>
  <c r="M320" i="6"/>
  <c r="K238" i="6"/>
  <c r="H199" i="6"/>
  <c r="Q268" i="6"/>
  <c r="O226" i="6"/>
  <c r="Q226" i="6" s="1"/>
  <c r="M200" i="6"/>
  <c r="E278" i="6"/>
  <c r="N224" i="6"/>
  <c r="E196" i="6"/>
  <c r="M166" i="6"/>
  <c r="G150" i="6"/>
  <c r="N132" i="6"/>
  <c r="H115" i="6"/>
  <c r="F99" i="6"/>
  <c r="K71" i="6"/>
  <c r="M56" i="6"/>
  <c r="F274" i="6"/>
  <c r="O230" i="6"/>
  <c r="P207" i="6"/>
  <c r="F179" i="6"/>
  <c r="G166" i="6"/>
  <c r="G153" i="6"/>
  <c r="H140" i="6"/>
  <c r="I127" i="6"/>
  <c r="K127" i="6" s="1"/>
  <c r="I121" i="6"/>
  <c r="G115" i="6"/>
  <c r="H108" i="6"/>
  <c r="N101" i="6"/>
  <c r="I95" i="6"/>
  <c r="K95" i="6" s="1"/>
  <c r="O79" i="6"/>
  <c r="K72" i="6"/>
  <c r="F65" i="6"/>
  <c r="P60" i="6"/>
  <c r="E56" i="6"/>
  <c r="O285" i="6"/>
  <c r="M257" i="6"/>
  <c r="G226" i="6"/>
  <c r="E210" i="6"/>
  <c r="M197" i="6"/>
  <c r="P177" i="6"/>
  <c r="J170" i="6"/>
  <c r="N163" i="6"/>
  <c r="G156" i="6"/>
  <c r="P148" i="6"/>
  <c r="E142" i="6"/>
  <c r="N134" i="6"/>
  <c r="H127" i="6"/>
  <c r="I120" i="6"/>
  <c r="J113" i="6"/>
  <c r="E106" i="6"/>
  <c r="O97" i="6"/>
  <c r="P81" i="6"/>
  <c r="E73" i="6"/>
  <c r="E65" i="6"/>
  <c r="H56" i="6"/>
  <c r="F51" i="6"/>
  <c r="F47" i="6"/>
  <c r="P42" i="6"/>
  <c r="G38" i="6"/>
  <c r="G34" i="6"/>
  <c r="M11" i="6"/>
  <c r="O11" i="6" s="1"/>
  <c r="G6" i="6"/>
  <c r="I6" i="6" s="1"/>
  <c r="K6" i="6"/>
  <c r="H261" i="6"/>
  <c r="M215" i="6"/>
  <c r="O178" i="6"/>
  <c r="P165" i="6"/>
  <c r="G152" i="6"/>
  <c r="E138" i="6"/>
  <c r="I124" i="6"/>
  <c r="J109" i="6"/>
  <c r="M95" i="6"/>
  <c r="P69" i="6"/>
  <c r="H53" i="6"/>
  <c r="Q307" i="6"/>
  <c r="Q264" i="6"/>
  <c r="M232" i="6"/>
  <c r="F216" i="6"/>
  <c r="I201" i="6"/>
  <c r="I178" i="6"/>
  <c r="G172" i="6"/>
  <c r="P164" i="6"/>
  <c r="J157" i="6"/>
  <c r="G151" i="6"/>
  <c r="P143" i="6"/>
  <c r="J136" i="6"/>
  <c r="N129" i="6"/>
  <c r="K121" i="6"/>
  <c r="I113" i="6"/>
  <c r="G107" i="6"/>
  <c r="K99" i="6"/>
  <c r="F92" i="6"/>
  <c r="F75" i="6"/>
  <c r="K66" i="6"/>
  <c r="O57" i="6"/>
  <c r="E51" i="6"/>
  <c r="O46" i="6"/>
  <c r="J42" i="6"/>
  <c r="J38" i="6"/>
  <c r="E35" i="6"/>
  <c r="N26" i="6"/>
  <c r="F10" i="6"/>
  <c r="G3" i="6"/>
  <c r="P283" i="6"/>
  <c r="O253" i="6"/>
  <c r="I224" i="6"/>
  <c r="Q211" i="6"/>
  <c r="H193" i="6"/>
  <c r="Q176" i="6"/>
  <c r="K169" i="6"/>
  <c r="Q160" i="6"/>
  <c r="N154" i="6"/>
  <c r="H147" i="6"/>
  <c r="Q139" i="6"/>
  <c r="K132" i="6"/>
  <c r="O123" i="6"/>
  <c r="I116" i="6"/>
  <c r="E110" i="6"/>
  <c r="Q103" i="6"/>
  <c r="G96" i="6"/>
  <c r="G79" i="6"/>
  <c r="M70" i="6"/>
  <c r="E61" i="6"/>
  <c r="K52" i="6"/>
  <c r="J49" i="6"/>
  <c r="M47" i="6"/>
  <c r="O45" i="6"/>
  <c r="G44" i="6"/>
  <c r="E42" i="6"/>
  <c r="G261" i="6"/>
  <c r="I219" i="6"/>
  <c r="M180" i="6"/>
  <c r="G168" i="6"/>
  <c r="P155" i="6"/>
  <c r="M138" i="6"/>
  <c r="H126" i="6"/>
  <c r="N113" i="6"/>
  <c r="M98" i="6"/>
  <c r="G76" i="6"/>
  <c r="O61" i="6"/>
  <c r="I49" i="6"/>
  <c r="G43" i="6"/>
  <c r="N38" i="6"/>
  <c r="I34" i="6"/>
  <c r="H26" i="6"/>
  <c r="M9" i="6"/>
  <c r="L4" i="6"/>
  <c r="E28" i="6"/>
  <c r="O8" i="6"/>
  <c r="P221" i="6"/>
  <c r="I174" i="6"/>
  <c r="N149" i="6"/>
  <c r="J112" i="6"/>
  <c r="O77" i="6"/>
  <c r="G51" i="6"/>
  <c r="I38" i="6"/>
  <c r="P27" i="6"/>
  <c r="O7" i="6"/>
  <c r="N243" i="6"/>
  <c r="N178" i="6"/>
  <c r="F144" i="6"/>
  <c r="Q116" i="6"/>
  <c r="P91" i="6"/>
  <c r="F52" i="6"/>
  <c r="F40" i="6"/>
  <c r="O27" i="6"/>
  <c r="N7" i="6"/>
  <c r="M278" i="6"/>
  <c r="Q228" i="6"/>
  <c r="F198" i="6"/>
  <c r="M167" i="6"/>
  <c r="G155" i="6"/>
  <c r="Q142" i="6"/>
  <c r="N125" i="6"/>
  <c r="E113" i="6"/>
  <c r="M100" i="6"/>
  <c r="N72" i="6"/>
  <c r="F55" i="6"/>
  <c r="P47" i="6"/>
  <c r="E41" i="6"/>
  <c r="I37" i="6"/>
  <c r="N28" i="6"/>
  <c r="M6" i="6"/>
  <c r="F266" i="6"/>
  <c r="P176" i="6"/>
  <c r="H142" i="6"/>
  <c r="K117" i="6"/>
  <c r="P74" i="6"/>
  <c r="P43" i="6"/>
  <c r="N34" i="6"/>
  <c r="L8" i="6"/>
  <c r="N283" i="6"/>
  <c r="O200" i="6"/>
  <c r="J161" i="6"/>
  <c r="I129" i="6"/>
  <c r="Q106" i="6"/>
  <c r="G68" i="6"/>
  <c r="O40" i="6"/>
  <c r="M34" i="6"/>
  <c r="K8" i="6"/>
  <c r="I28" i="6"/>
  <c r="G374" i="6"/>
  <c r="J257" i="6"/>
  <c r="G287" i="6"/>
  <c r="O240" i="6"/>
  <c r="Q240" i="6" s="1"/>
  <c r="F267" i="6"/>
  <c r="N216" i="6"/>
  <c r="H307" i="6"/>
  <c r="N247" i="6"/>
  <c r="P213" i="6"/>
  <c r="P182" i="6"/>
  <c r="H249" i="6"/>
  <c r="O209" i="6"/>
  <c r="P175" i="6"/>
  <c r="H158" i="6"/>
  <c r="H141" i="6"/>
  <c r="G124" i="6"/>
  <c r="P106" i="6"/>
  <c r="M80" i="6"/>
  <c r="P63" i="6"/>
  <c r="O321" i="6"/>
  <c r="E253" i="6"/>
  <c r="H218" i="6"/>
  <c r="G197" i="6"/>
  <c r="O159" i="6"/>
  <c r="Q159" i="6" s="1"/>
  <c r="O146" i="6"/>
  <c r="F134" i="6"/>
  <c r="O124" i="6"/>
  <c r="Q124" i="6" s="1"/>
  <c r="I111" i="6"/>
  <c r="K111" i="6" s="1"/>
  <c r="G105" i="6"/>
  <c r="H92" i="6"/>
  <c r="E76" i="6"/>
  <c r="H63" i="6"/>
  <c r="G58" i="6"/>
  <c r="I272" i="6"/>
  <c r="M237" i="6"/>
  <c r="P218" i="6"/>
  <c r="G181" i="6"/>
  <c r="F174" i="6"/>
  <c r="I159" i="6"/>
  <c r="K152" i="6"/>
  <c r="O137" i="6"/>
  <c r="M131" i="6"/>
  <c r="N116" i="6"/>
  <c r="O109" i="6"/>
  <c r="E94" i="6"/>
  <c r="F78" i="6"/>
  <c r="O60" i="6"/>
  <c r="F53" i="6"/>
  <c r="I44" i="6"/>
  <c r="K44" i="6" s="1"/>
  <c r="I40" i="6"/>
  <c r="K40" i="6" s="1"/>
  <c r="O26" i="6"/>
  <c r="Q26" i="6" s="1"/>
  <c r="F9" i="6"/>
  <c r="G329" i="6"/>
  <c r="P238" i="6"/>
  <c r="I171" i="6"/>
  <c r="E159" i="6"/>
  <c r="H131" i="6"/>
  <c r="G118" i="6"/>
  <c r="E77" i="6"/>
  <c r="P61" i="6"/>
  <c r="O49" i="6"/>
  <c r="P249" i="6"/>
  <c r="N223" i="6"/>
  <c r="P193" i="6"/>
  <c r="H175" i="6"/>
  <c r="Q167" i="6"/>
  <c r="H154" i="6"/>
  <c r="Q146" i="6"/>
  <c r="O132" i="6"/>
  <c r="J118" i="6"/>
  <c r="H110" i="6"/>
  <c r="J96" i="6"/>
  <c r="P78" i="6"/>
  <c r="E70" i="6"/>
  <c r="J53" i="6"/>
  <c r="M48" i="6"/>
  <c r="H40" i="6"/>
  <c r="M36" i="6"/>
  <c r="H12" i="6"/>
  <c r="H8" i="6"/>
  <c r="N268" i="6"/>
  <c r="H241" i="6"/>
  <c r="P216" i="6"/>
  <c r="N180" i="6"/>
  <c r="G173" i="6"/>
  <c r="J158" i="6"/>
  <c r="O149" i="6"/>
  <c r="J137" i="6"/>
  <c r="M127" i="6"/>
  <c r="O113" i="6"/>
  <c r="I106" i="6"/>
  <c r="K92" i="6"/>
  <c r="F66" i="6"/>
  <c r="K57" i="6"/>
  <c r="K48" i="6"/>
  <c r="N46" i="6"/>
  <c r="H43" i="6"/>
  <c r="H305" i="6"/>
  <c r="J204" i="6"/>
  <c r="M175" i="6"/>
  <c r="J148" i="6"/>
  <c r="N133" i="6"/>
  <c r="H106" i="6"/>
  <c r="N93" i="6"/>
  <c r="M67" i="6"/>
  <c r="Q46" i="6"/>
  <c r="P36" i="6"/>
  <c r="F28" i="6"/>
  <c r="N6" i="6"/>
  <c r="F3" i="6"/>
  <c r="E3" i="6"/>
  <c r="Q206" i="6"/>
  <c r="Q134" i="6"/>
  <c r="M102" i="6"/>
  <c r="M42" i="6"/>
  <c r="Q35" i="6"/>
  <c r="I310" i="6"/>
  <c r="K215" i="6"/>
  <c r="P131" i="6"/>
  <c r="J104" i="6"/>
  <c r="O44" i="6"/>
  <c r="N37" i="6"/>
  <c r="I3" i="6"/>
  <c r="O258" i="6"/>
  <c r="J177" i="6"/>
  <c r="N162" i="6"/>
  <c r="P147" i="6"/>
  <c r="M120" i="6"/>
  <c r="N105" i="6"/>
  <c r="P66" i="6"/>
  <c r="F44" i="6"/>
  <c r="P39" i="6"/>
  <c r="N11" i="6"/>
  <c r="N3" i="6"/>
  <c r="F157" i="6"/>
  <c r="J132" i="6"/>
  <c r="Q94" i="6"/>
  <c r="G40" i="6"/>
  <c r="K11" i="6"/>
  <c r="P233" i="6"/>
  <c r="H171" i="6"/>
  <c r="I119" i="6"/>
  <c r="Q79" i="6"/>
  <c r="H38" i="6"/>
  <c r="O12" i="6"/>
  <c r="L177" i="6" l="1"/>
  <c r="R175" i="6"/>
  <c r="R176" i="6"/>
  <c r="L173" i="6"/>
  <c r="L169" i="6"/>
  <c r="R179" i="6"/>
  <c r="R168" i="6"/>
  <c r="L181" i="6"/>
  <c r="R172" i="6"/>
  <c r="L172" i="6"/>
  <c r="L176" i="6"/>
  <c r="R180" i="6"/>
  <c r="R167" i="6"/>
  <c r="R171" i="6"/>
  <c r="L168" i="6"/>
  <c r="L54" i="6"/>
  <c r="L36" i="6"/>
  <c r="L99" i="6"/>
  <c r="L65" i="6"/>
  <c r="L132" i="6"/>
  <c r="J7" i="6"/>
  <c r="R237" i="6"/>
  <c r="R111" i="6"/>
  <c r="R63" i="6"/>
  <c r="R121" i="6"/>
  <c r="R120" i="6"/>
  <c r="J11" i="6"/>
  <c r="R71" i="6"/>
  <c r="L157" i="6"/>
  <c r="R26" i="6"/>
  <c r="L114" i="6"/>
  <c r="L53" i="6"/>
  <c r="L76" i="6"/>
  <c r="L64" i="6"/>
  <c r="L70" i="6"/>
  <c r="R59" i="6"/>
  <c r="L58" i="6"/>
  <c r="J6" i="6"/>
  <c r="R124" i="6"/>
  <c r="L66" i="6"/>
  <c r="R283" i="6"/>
  <c r="R163" i="6"/>
  <c r="L208" i="6"/>
  <c r="J10" i="6"/>
  <c r="L151" i="6"/>
  <c r="R229" i="6"/>
  <c r="R248" i="6"/>
  <c r="L69" i="6"/>
  <c r="L60" i="6"/>
  <c r="R116" i="6"/>
  <c r="R38" i="6"/>
  <c r="L233" i="6"/>
  <c r="P8" i="6"/>
  <c r="R34" i="6"/>
  <c r="R214" i="6"/>
  <c r="L112" i="6"/>
  <c r="R99" i="6"/>
  <c r="R155" i="6"/>
  <c r="L131" i="6"/>
  <c r="R126" i="6"/>
  <c r="R160" i="6"/>
  <c r="L152" i="6"/>
  <c r="L47" i="6"/>
  <c r="L57" i="6"/>
  <c r="R142" i="6"/>
  <c r="R127" i="6"/>
  <c r="L55" i="6"/>
  <c r="R46" i="6"/>
  <c r="L147" i="6"/>
  <c r="P3" i="6"/>
  <c r="L193" i="6"/>
  <c r="L78" i="6"/>
  <c r="R352" i="6"/>
  <c r="L40" i="6"/>
  <c r="R130" i="6"/>
  <c r="L44" i="6"/>
  <c r="R98" i="6"/>
  <c r="P11" i="6"/>
  <c r="L92" i="6"/>
  <c r="R135" i="6"/>
  <c r="R273" i="6"/>
  <c r="L35" i="6"/>
  <c r="R146" i="6"/>
  <c r="L148" i="6"/>
  <c r="L143" i="6"/>
  <c r="L80" i="6"/>
  <c r="R91" i="6"/>
  <c r="L160" i="6"/>
  <c r="R249" i="6"/>
  <c r="L349" i="6"/>
  <c r="R289" i="6"/>
  <c r="L95" i="6"/>
  <c r="R206" i="6"/>
  <c r="L102" i="6"/>
  <c r="L164" i="6"/>
  <c r="L234" i="6"/>
  <c r="R307" i="6"/>
  <c r="L316" i="6"/>
  <c r="L59" i="6"/>
  <c r="R106" i="6"/>
  <c r="R278" i="6"/>
  <c r="L118" i="6"/>
  <c r="L139" i="6"/>
  <c r="R94" i="6"/>
  <c r="R147" i="6"/>
  <c r="L252" i="6"/>
  <c r="L73" i="6"/>
  <c r="L39" i="6"/>
  <c r="L62" i="6"/>
  <c r="L72" i="6"/>
  <c r="R47" i="6"/>
  <c r="R215" i="6"/>
  <c r="R100" i="6"/>
  <c r="R39" i="6"/>
  <c r="R150" i="6"/>
  <c r="R311" i="6"/>
  <c r="L117" i="6"/>
  <c r="L245" i="6"/>
  <c r="R131" i="6"/>
  <c r="L211" i="6"/>
  <c r="L303" i="6"/>
  <c r="L77" i="6"/>
  <c r="R156" i="6"/>
  <c r="R35" i="6"/>
  <c r="R164" i="6"/>
  <c r="R66" i="6"/>
  <c r="R220" i="6"/>
  <c r="L68" i="6"/>
  <c r="L127" i="6"/>
  <c r="L71" i="6"/>
  <c r="L165" i="6"/>
  <c r="R54" i="6"/>
  <c r="R225" i="6"/>
  <c r="R74" i="6"/>
  <c r="R193" i="6"/>
  <c r="L56" i="6"/>
  <c r="R159" i="6"/>
  <c r="L238" i="6"/>
  <c r="L161" i="6"/>
  <c r="L67" i="6"/>
  <c r="L230" i="6"/>
  <c r="R102" i="6"/>
  <c r="R52" i="6"/>
  <c r="L125" i="6"/>
  <c r="L144" i="6"/>
  <c r="R139" i="6"/>
  <c r="L274" i="6"/>
  <c r="L79" i="6"/>
  <c r="L128" i="6"/>
  <c r="R245" i="6"/>
  <c r="L203" i="6"/>
  <c r="L337" i="6"/>
  <c r="J3" i="6"/>
  <c r="L246" i="6"/>
  <c r="L198" i="6"/>
  <c r="L101" i="6"/>
  <c r="L100" i="6"/>
  <c r="R210" i="6"/>
  <c r="R134" i="6"/>
  <c r="L280" i="6"/>
  <c r="L135" i="6"/>
  <c r="R51" i="6"/>
  <c r="L200" i="6"/>
  <c r="L104" i="6"/>
  <c r="R221" i="6"/>
  <c r="L321" i="6"/>
  <c r="R232" i="6"/>
  <c r="L352" i="6"/>
  <c r="L136" i="6"/>
  <c r="L194" i="6"/>
  <c r="L287" i="6"/>
  <c r="L289" i="6"/>
  <c r="R287" i="6"/>
  <c r="L81" i="6"/>
  <c r="P12" i="6"/>
  <c r="R79" i="6"/>
  <c r="L156" i="6"/>
  <c r="L122" i="6"/>
  <c r="L52" i="6"/>
  <c r="R192" i="6"/>
  <c r="L74" i="6"/>
  <c r="L207" i="6"/>
  <c r="R110" i="6"/>
  <c r="R78" i="6"/>
  <c r="R138" i="6"/>
  <c r="L51" i="6"/>
  <c r="L222" i="6"/>
  <c r="L27" i="6"/>
  <c r="R101" i="6"/>
  <c r="L103" i="6"/>
  <c r="R58" i="6"/>
  <c r="L215" i="6"/>
  <c r="L108" i="6"/>
  <c r="L256" i="6"/>
  <c r="R197" i="6"/>
  <c r="L204" i="6"/>
  <c r="L155" i="6"/>
  <c r="R202" i="6"/>
  <c r="R224" i="6"/>
  <c r="R70" i="6"/>
  <c r="R55" i="6"/>
  <c r="R103" i="6"/>
  <c r="R151" i="6"/>
  <c r="L218" i="6"/>
  <c r="R265" i="6"/>
  <c r="R226" i="6"/>
  <c r="R240" i="6"/>
  <c r="R332" i="6"/>
  <c r="R143" i="6"/>
  <c r="L270" i="6"/>
  <c r="L91" i="6"/>
  <c r="L226" i="6"/>
  <c r="L257" i="6"/>
  <c r="R250" i="6"/>
  <c r="L221" i="6"/>
  <c r="L250" i="6"/>
  <c r="R347" i="6"/>
  <c r="L242" i="6"/>
  <c r="R255" i="6"/>
  <c r="L332" i="6"/>
  <c r="L266" i="6"/>
  <c r="R336" i="6"/>
  <c r="R251" i="6"/>
  <c r="R207" i="6"/>
  <c r="R228" i="6"/>
  <c r="R272" i="6"/>
  <c r="L336" i="6"/>
  <c r="L216" i="6"/>
  <c r="L288" i="6"/>
  <c r="R293" i="6"/>
  <c r="R42" i="6"/>
  <c r="L269" i="6"/>
  <c r="R196" i="6"/>
  <c r="R264" i="6"/>
  <c r="L212" i="6"/>
  <c r="L249" i="6"/>
  <c r="L329" i="6"/>
  <c r="L255" i="6"/>
  <c r="L229" i="6"/>
  <c r="R261" i="6"/>
  <c r="L294" i="6"/>
  <c r="R323" i="6"/>
  <c r="L241" i="6"/>
  <c r="R269" i="6"/>
  <c r="L225" i="6"/>
  <c r="R328" i="6"/>
  <c r="I382" i="6"/>
  <c r="L325" i="6"/>
  <c r="R288" i="6"/>
  <c r="R279" i="6"/>
  <c r="L197" i="6"/>
  <c r="L262" i="6"/>
  <c r="R335" i="6"/>
  <c r="L313" i="6"/>
  <c r="R268" i="6"/>
  <c r="R324" i="6"/>
  <c r="R292" i="6"/>
  <c r="R256" i="6"/>
  <c r="R241" i="6"/>
  <c r="L306" i="6"/>
  <c r="R308" i="6"/>
  <c r="L273" i="6"/>
  <c r="L258" i="6"/>
  <c r="L320" i="6"/>
  <c r="L308" i="6"/>
  <c r="L284" i="6"/>
  <c r="L237" i="6"/>
  <c r="R320" i="6"/>
  <c r="R319" i="6"/>
  <c r="R327" i="6"/>
  <c r="R351" i="6"/>
  <c r="I365" i="6"/>
  <c r="L48" i="6"/>
  <c r="R236" i="6"/>
  <c r="L324" i="6"/>
  <c r="L328" i="6"/>
  <c r="R233" i="6"/>
  <c r="L290" i="6"/>
  <c r="L43" i="6"/>
  <c r="L333" i="6"/>
  <c r="R257" i="6"/>
  <c r="L261" i="6"/>
  <c r="I372" i="6"/>
  <c r="L312" i="6"/>
  <c r="R286" i="6"/>
  <c r="L251" i="6"/>
  <c r="L348" i="6"/>
  <c r="L293" i="6"/>
  <c r="R331" i="6"/>
  <c r="I389" i="6"/>
  <c r="R254" i="6"/>
  <c r="L317" i="6"/>
  <c r="R43" i="6"/>
  <c r="R348" i="6"/>
  <c r="R315" i="6"/>
  <c r="L309" i="6"/>
  <c r="L282" i="6"/>
  <c r="L276" i="6"/>
  <c r="L265" i="6"/>
  <c r="R305" i="6"/>
  <c r="L26" i="6"/>
  <c r="K119" i="6"/>
  <c r="K310" i="6"/>
  <c r="Q132" i="6"/>
  <c r="Q109" i="6"/>
  <c r="Q321" i="6"/>
  <c r="K28" i="6"/>
  <c r="D177" i="6"/>
  <c r="K106" i="6"/>
  <c r="Q49" i="6"/>
  <c r="Q137" i="6"/>
  <c r="Q40" i="6"/>
  <c r="O6" i="6"/>
  <c r="Q77" i="6"/>
  <c r="K49" i="6"/>
  <c r="K116" i="6"/>
  <c r="Q57" i="6"/>
  <c r="K124" i="6"/>
  <c r="O2" i="6"/>
  <c r="K145" i="6"/>
  <c r="Q53" i="6"/>
  <c r="K199" i="6"/>
  <c r="K142" i="6"/>
  <c r="Q263" i="6"/>
  <c r="Q213" i="6"/>
  <c r="Q118" i="6"/>
  <c r="Q181" i="6"/>
  <c r="Q36" i="6"/>
  <c r="K109" i="6"/>
  <c r="Q28" i="6"/>
  <c r="Q41" i="6"/>
  <c r="K141" i="6"/>
  <c r="Q64" i="6"/>
  <c r="K175" i="6"/>
  <c r="K322" i="6"/>
  <c r="K192" i="6"/>
  <c r="K263" i="6"/>
  <c r="I8" i="6"/>
  <c r="K305" i="6"/>
  <c r="Q112" i="6"/>
  <c r="K182" i="6"/>
  <c r="K150" i="6"/>
  <c r="Q158" i="6"/>
  <c r="K195" i="6"/>
  <c r="K319" i="6"/>
  <c r="Q140" i="6"/>
  <c r="K267" i="6"/>
  <c r="Q125" i="6"/>
  <c r="Q243" i="6"/>
  <c r="K167" i="6"/>
  <c r="Q295" i="6"/>
  <c r="Q281" i="6"/>
  <c r="K286" i="6"/>
  <c r="Q114" i="6"/>
  <c r="Q72" i="6"/>
  <c r="Q162" i="6"/>
  <c r="K146" i="6"/>
  <c r="K206" i="6"/>
  <c r="K259" i="6"/>
  <c r="Q217" i="6"/>
  <c r="K243" i="6"/>
  <c r="Q304" i="6"/>
  <c r="Q266" i="6"/>
  <c r="K254" i="6"/>
  <c r="Q294" i="6"/>
  <c r="K202" i="6"/>
  <c r="Q242" i="6"/>
  <c r="Q310" i="6"/>
  <c r="K281" i="6"/>
  <c r="K307" i="6"/>
  <c r="K326" i="6"/>
  <c r="K248" i="6"/>
  <c r="K278" i="6"/>
  <c r="K351" i="6"/>
  <c r="K304" i="6"/>
  <c r="H374" i="6"/>
  <c r="Q314" i="6"/>
  <c r="Q317" i="6"/>
  <c r="H364" i="6"/>
  <c r="Q258" i="6"/>
  <c r="Q113" i="6"/>
  <c r="K171" i="6"/>
  <c r="K159" i="6"/>
  <c r="Q209" i="6"/>
  <c r="K129" i="6"/>
  <c r="K37" i="6"/>
  <c r="K174" i="6"/>
  <c r="Q61" i="6"/>
  <c r="Q123" i="6"/>
  <c r="K113" i="6"/>
  <c r="Q178" i="6"/>
  <c r="K166" i="6"/>
  <c r="Q157" i="6"/>
  <c r="Q96" i="6"/>
  <c r="Q80" i="6"/>
  <c r="K163" i="6"/>
  <c r="K123" i="6"/>
  <c r="Q212" i="6"/>
  <c r="K231" i="6"/>
  <c r="O5" i="6"/>
  <c r="K45" i="6"/>
  <c r="Q136" i="6"/>
  <c r="Q108" i="6"/>
  <c r="Q93" i="6"/>
  <c r="Q148" i="6"/>
  <c r="Q105" i="6"/>
  <c r="K223" i="6"/>
  <c r="K180" i="6"/>
  <c r="K220" i="6"/>
  <c r="K260" i="6"/>
  <c r="I12" i="6"/>
  <c r="K153" i="6"/>
  <c r="K179" i="6"/>
  <c r="Q65" i="6"/>
  <c r="K149" i="6"/>
  <c r="Q198" i="6"/>
  <c r="Q68" i="6"/>
  <c r="K239" i="6"/>
  <c r="K93" i="6"/>
  <c r="Q161" i="6"/>
  <c r="K314" i="6"/>
  <c r="K98" i="6"/>
  <c r="Q174" i="6"/>
  <c r="Q276" i="6"/>
  <c r="Q326" i="6"/>
  <c r="K335" i="6"/>
  <c r="Q122" i="6"/>
  <c r="K94" i="6"/>
  <c r="Q119" i="6"/>
  <c r="K154" i="6"/>
  <c r="Q194" i="6"/>
  <c r="K275" i="6"/>
  <c r="K244" i="6"/>
  <c r="Q280" i="6"/>
  <c r="K327" i="6"/>
  <c r="D168" i="6"/>
  <c r="Q306" i="6"/>
  <c r="K346" i="6"/>
  <c r="K210" i="6"/>
  <c r="K253" i="6"/>
  <c r="Q231" i="6"/>
  <c r="K350" i="6"/>
  <c r="K291" i="6"/>
  <c r="K285" i="6"/>
  <c r="H363" i="6"/>
  <c r="Q259" i="6"/>
  <c r="Q284" i="6"/>
  <c r="H373" i="6"/>
  <c r="H390" i="6"/>
  <c r="K315" i="6"/>
  <c r="Q322" i="6"/>
  <c r="Q325" i="6"/>
  <c r="H391" i="6"/>
  <c r="Q44" i="6"/>
  <c r="Q149" i="6"/>
  <c r="Q60" i="6"/>
  <c r="K272" i="6"/>
  <c r="Q200" i="6"/>
  <c r="Q27" i="6"/>
  <c r="O9" i="6"/>
  <c r="K219" i="6"/>
  <c r="K224" i="6"/>
  <c r="K178" i="6"/>
  <c r="Q97" i="6"/>
  <c r="Q285" i="6"/>
  <c r="Q48" i="6"/>
  <c r="Q238" i="6"/>
  <c r="Q128" i="6"/>
  <c r="K126" i="6"/>
  <c r="Q170" i="6"/>
  <c r="D173" i="6"/>
  <c r="I4" i="6"/>
  <c r="K277" i="6"/>
  <c r="K137" i="6"/>
  <c r="Q69" i="6"/>
  <c r="Q173" i="6"/>
  <c r="Q165" i="6"/>
  <c r="Q81" i="6"/>
  <c r="K162" i="6"/>
  <c r="K134" i="6"/>
  <c r="Q204" i="6"/>
  <c r="K228" i="6"/>
  <c r="Q37" i="6"/>
  <c r="K97" i="6"/>
  <c r="K42" i="6"/>
  <c r="Q195" i="6"/>
  <c r="Q73" i="6"/>
  <c r="K170" i="6"/>
  <c r="Q274" i="6"/>
  <c r="Q76" i="6"/>
  <c r="Q223" i="6"/>
  <c r="Q277" i="6"/>
  <c r="K115" i="6"/>
  <c r="K50" i="6"/>
  <c r="K110" i="6"/>
  <c r="D172" i="6"/>
  <c r="K271" i="6"/>
  <c r="K318" i="6"/>
  <c r="Q208" i="6"/>
  <c r="Q115" i="6"/>
  <c r="K130" i="6"/>
  <c r="K205" i="6"/>
  <c r="Q271" i="6"/>
  <c r="Q309" i="6"/>
  <c r="K334" i="6"/>
  <c r="Q201" i="6"/>
  <c r="K235" i="6"/>
  <c r="Q182" i="6"/>
  <c r="Q235" i="6"/>
  <c r="K283" i="6"/>
  <c r="K268" i="6"/>
  <c r="Q262" i="6"/>
  <c r="K330" i="6"/>
  <c r="Q303" i="6"/>
  <c r="K232" i="6"/>
  <c r="Q267" i="6"/>
  <c r="K295" i="6"/>
  <c r="K323" i="6"/>
  <c r="K311" i="6"/>
  <c r="K331" i="6"/>
  <c r="Q330" i="6"/>
  <c r="Q333" i="6"/>
  <c r="K34" i="6"/>
  <c r="K120" i="6"/>
  <c r="K158" i="6"/>
  <c r="Q218" i="6"/>
  <c r="Q152" i="6"/>
  <c r="Q169" i="6"/>
  <c r="Q246" i="6"/>
  <c r="Q144" i="6"/>
  <c r="Q177" i="6"/>
  <c r="Q334" i="6"/>
  <c r="Q56" i="6"/>
  <c r="K247" i="6"/>
  <c r="Q222" i="6"/>
  <c r="Q199" i="6"/>
  <c r="Q270" i="6"/>
  <c r="Q275" i="6"/>
  <c r="Q291" i="6"/>
  <c r="Q45" i="6"/>
  <c r="Q230" i="6"/>
  <c r="Q133" i="6"/>
  <c r="O10" i="6"/>
  <c r="D169" i="6"/>
  <c r="Q153" i="6"/>
  <c r="Q252" i="6"/>
  <c r="K46" i="6"/>
  <c r="Q290" i="6"/>
  <c r="K133" i="6"/>
  <c r="Q205" i="6"/>
  <c r="D176" i="6"/>
  <c r="Q141" i="6"/>
  <c r="K227" i="6"/>
  <c r="Q234" i="6"/>
  <c r="Q247" i="6"/>
  <c r="K292" i="6"/>
  <c r="Q346" i="6"/>
  <c r="K38" i="6"/>
  <c r="K201" i="6"/>
  <c r="I9" i="6"/>
  <c r="I5" i="6"/>
  <c r="Q104" i="6"/>
  <c r="K264" i="6"/>
  <c r="K105" i="6"/>
  <c r="D181" i="6"/>
  <c r="K217" i="6"/>
  <c r="Q227" i="6"/>
  <c r="Q92" i="6"/>
  <c r="K196" i="6"/>
  <c r="Q350" i="6"/>
  <c r="Q313" i="6"/>
  <c r="K240" i="6"/>
  <c r="Q318" i="6"/>
  <c r="D54" i="6"/>
  <c r="D114" i="6"/>
  <c r="D69" i="6"/>
  <c r="D78" i="6"/>
  <c r="D95" i="6"/>
  <c r="D39" i="6"/>
  <c r="D238" i="6"/>
  <c r="D274" i="6"/>
  <c r="D100" i="6"/>
  <c r="D132" i="6"/>
  <c r="D234" i="6"/>
  <c r="Q216" i="6"/>
  <c r="Q282" i="6"/>
  <c r="Q219" i="6"/>
  <c r="Q349" i="6"/>
  <c r="D65" i="6"/>
  <c r="D58" i="6"/>
  <c r="D40" i="6"/>
  <c r="D230" i="6"/>
  <c r="D7" i="6"/>
  <c r="D117" i="6"/>
  <c r="D294" i="6"/>
  <c r="D200" i="6"/>
  <c r="D218" i="6"/>
  <c r="D36" i="6"/>
  <c r="D203" i="6"/>
  <c r="D151" i="6"/>
  <c r="D252" i="6"/>
  <c r="D125" i="6"/>
  <c r="D27" i="6"/>
  <c r="D336" i="6"/>
  <c r="D208" i="6"/>
  <c r="D156" i="6"/>
  <c r="D273" i="6"/>
  <c r="D44" i="6"/>
  <c r="D144" i="6"/>
  <c r="D91" i="6"/>
  <c r="D222" i="6"/>
  <c r="D320" i="6"/>
  <c r="Q239" i="6"/>
  <c r="D55" i="6"/>
  <c r="D68" i="6"/>
  <c r="D313" i="6"/>
  <c r="D389" i="6"/>
  <c r="D60" i="6"/>
  <c r="D62" i="6"/>
  <c r="D57" i="6"/>
  <c r="D51" i="6"/>
  <c r="D67" i="6"/>
  <c r="D249" i="6"/>
  <c r="D317" i="6"/>
  <c r="K214" i="6"/>
  <c r="K209" i="6"/>
  <c r="K236" i="6"/>
  <c r="Q145" i="6"/>
  <c r="K138" i="6"/>
  <c r="Q337" i="6"/>
  <c r="D207" i="6"/>
  <c r="D143" i="6"/>
  <c r="D198" i="6"/>
  <c r="D270" i="6"/>
  <c r="D372" i="6"/>
  <c r="D77" i="6"/>
  <c r="D212" i="6"/>
  <c r="D293" i="6"/>
  <c r="D349" i="6"/>
  <c r="D74" i="6"/>
  <c r="D255" i="6"/>
  <c r="D246" i="6"/>
  <c r="D225" i="6"/>
  <c r="Q329" i="6"/>
  <c r="D266" i="6"/>
  <c r="D157" i="6"/>
  <c r="D160" i="6"/>
  <c r="D194" i="6"/>
  <c r="D324" i="6"/>
  <c r="D53" i="6"/>
  <c r="D3" i="6"/>
  <c r="D216" i="6"/>
  <c r="D284" i="6"/>
  <c r="D102" i="6"/>
  <c r="D256" i="6"/>
  <c r="D312" i="6"/>
  <c r="D226" i="6"/>
  <c r="Q253" i="6"/>
  <c r="Q166" i="6"/>
  <c r="K41" i="6"/>
  <c r="K213" i="6"/>
  <c r="K347" i="6"/>
  <c r="D348" i="6"/>
  <c r="D26" i="6"/>
  <c r="D64" i="6"/>
  <c r="D193" i="6"/>
  <c r="D164" i="6"/>
  <c r="D289" i="6"/>
  <c r="D155" i="6"/>
  <c r="D99" i="6"/>
  <c r="D233" i="6"/>
  <c r="D80" i="6"/>
  <c r="D127" i="6"/>
  <c r="D101" i="6"/>
  <c r="D215" i="6"/>
  <c r="D229" i="6"/>
  <c r="D382" i="6"/>
  <c r="D76" i="6"/>
  <c r="D66" i="6"/>
  <c r="D147" i="6"/>
  <c r="D35" i="6"/>
  <c r="D118" i="6"/>
  <c r="D245" i="6"/>
  <c r="D56" i="6"/>
  <c r="D280" i="6"/>
  <c r="D204" i="6"/>
  <c r="D139" i="6"/>
  <c r="D303" i="6"/>
  <c r="D104" i="6"/>
  <c r="D48" i="6"/>
  <c r="D131" i="6"/>
  <c r="D316" i="6"/>
  <c r="D337" i="6"/>
  <c r="D81" i="6"/>
  <c r="D308" i="6"/>
  <c r="D265" i="6"/>
  <c r="D6" i="6"/>
  <c r="D59" i="6"/>
  <c r="D165" i="6"/>
  <c r="D79" i="6"/>
  <c r="D269" i="6"/>
  <c r="D197" i="6"/>
  <c r="D328" i="6"/>
  <c r="D70" i="6"/>
  <c r="D211" i="6"/>
  <c r="D161" i="6"/>
  <c r="D122" i="6"/>
  <c r="D108" i="6"/>
  <c r="D262" i="6"/>
  <c r="D10" i="6"/>
  <c r="D148" i="6"/>
  <c r="D71" i="6"/>
  <c r="D321" i="6"/>
  <c r="D52" i="6"/>
  <c r="D221" i="6"/>
  <c r="D309" i="6"/>
  <c r="D11" i="6"/>
  <c r="D73" i="6"/>
  <c r="D128" i="6"/>
  <c r="D250" i="6"/>
  <c r="D241" i="6"/>
  <c r="D333" i="6"/>
  <c r="D47" i="6"/>
  <c r="D72" i="6"/>
  <c r="D352" i="6"/>
  <c r="D332" i="6"/>
  <c r="D152" i="6"/>
  <c r="D136" i="6"/>
  <c r="D290" i="6"/>
  <c r="D276" i="6"/>
  <c r="Q129" i="6"/>
  <c r="D242" i="6"/>
  <c r="D92" i="6"/>
  <c r="D287" i="6"/>
  <c r="D257" i="6"/>
  <c r="D258" i="6"/>
  <c r="D112" i="6"/>
  <c r="D135" i="6"/>
  <c r="D237" i="6"/>
  <c r="D288" i="6"/>
  <c r="D329" i="6"/>
  <c r="D282" i="6"/>
  <c r="D103" i="6"/>
  <c r="D261" i="6"/>
  <c r="D251" i="6"/>
  <c r="D325" i="6"/>
  <c r="D306" i="6"/>
  <c r="D365" i="6"/>
  <c r="D43" i="6"/>
  <c r="R129" i="6" l="1"/>
  <c r="L347" i="6"/>
  <c r="L213" i="6"/>
  <c r="L41" i="6"/>
  <c r="R166" i="6"/>
  <c r="R253" i="6"/>
  <c r="R329" i="6"/>
  <c r="R337" i="6"/>
  <c r="R145" i="6"/>
  <c r="L236" i="6"/>
  <c r="L209" i="6"/>
  <c r="L214" i="6"/>
  <c r="R239" i="6"/>
  <c r="R349" i="6"/>
  <c r="R219" i="6"/>
  <c r="R282" i="6"/>
  <c r="R216" i="6"/>
  <c r="R318" i="6"/>
  <c r="L240" i="6"/>
  <c r="R350" i="6"/>
  <c r="L196" i="6"/>
  <c r="R92" i="6"/>
  <c r="R227" i="6"/>
  <c r="L217" i="6"/>
  <c r="L105" i="6"/>
  <c r="L264" i="6"/>
  <c r="R104" i="6"/>
  <c r="J5" i="6"/>
  <c r="J9" i="6"/>
  <c r="L201" i="6"/>
  <c r="L38" i="6"/>
  <c r="R346" i="6"/>
  <c r="L292" i="6"/>
  <c r="R247" i="6"/>
  <c r="R234" i="6"/>
  <c r="L227" i="6"/>
  <c r="R141" i="6"/>
  <c r="R205" i="6"/>
  <c r="L133" i="6"/>
  <c r="L46" i="6"/>
  <c r="R252" i="6"/>
  <c r="R153" i="6"/>
  <c r="P10" i="6"/>
  <c r="R230" i="6"/>
  <c r="R45" i="6"/>
  <c r="R291" i="6"/>
  <c r="R275" i="6"/>
  <c r="R270" i="6"/>
  <c r="R222" i="6"/>
  <c r="L247" i="6"/>
  <c r="R56" i="6"/>
  <c r="R334" i="6"/>
  <c r="R177" i="6"/>
  <c r="R144" i="6"/>
  <c r="R246" i="6"/>
  <c r="R169" i="6"/>
  <c r="R152" i="6"/>
  <c r="R218" i="6"/>
  <c r="L158" i="6"/>
  <c r="L120" i="6"/>
  <c r="L34" i="6"/>
  <c r="R333" i="6"/>
  <c r="L331" i="6"/>
  <c r="L311" i="6"/>
  <c r="L323" i="6"/>
  <c r="L295" i="6"/>
  <c r="R267" i="6"/>
  <c r="L232" i="6"/>
  <c r="R303" i="6"/>
  <c r="L330" i="6"/>
  <c r="R262" i="6"/>
  <c r="L268" i="6"/>
  <c r="L283" i="6"/>
  <c r="R235" i="6"/>
  <c r="R182" i="6"/>
  <c r="L235" i="6"/>
  <c r="R201" i="6"/>
  <c r="L334" i="6"/>
  <c r="R309" i="6"/>
  <c r="R271" i="6"/>
  <c r="L205" i="6"/>
  <c r="L130" i="6"/>
  <c r="R115" i="6"/>
  <c r="R208" i="6"/>
  <c r="L318" i="6"/>
  <c r="L271" i="6"/>
  <c r="L110" i="6"/>
  <c r="L50" i="6"/>
  <c r="L115" i="6"/>
  <c r="R277" i="6"/>
  <c r="R223" i="6"/>
  <c r="R76" i="6"/>
  <c r="R274" i="6"/>
  <c r="L170" i="6"/>
  <c r="R73" i="6"/>
  <c r="R195" i="6"/>
  <c r="L42" i="6"/>
  <c r="L97" i="6"/>
  <c r="R37" i="6"/>
  <c r="L228" i="6"/>
  <c r="R204" i="6"/>
  <c r="L134" i="6"/>
  <c r="L162" i="6"/>
  <c r="R81" i="6"/>
  <c r="R165" i="6"/>
  <c r="R173" i="6"/>
  <c r="R69" i="6"/>
  <c r="L137" i="6"/>
  <c r="J4" i="6"/>
  <c r="R170" i="6"/>
  <c r="L126" i="6"/>
  <c r="R128" i="6"/>
  <c r="R238" i="6"/>
  <c r="R48" i="6"/>
  <c r="R285" i="6"/>
  <c r="R97" i="6"/>
  <c r="L178" i="6"/>
  <c r="L219" i="6"/>
  <c r="P9" i="6"/>
  <c r="R27" i="6"/>
  <c r="R200" i="6"/>
  <c r="L272" i="6"/>
  <c r="R60" i="6"/>
  <c r="I391" i="6"/>
  <c r="R325" i="6"/>
  <c r="R322" i="6"/>
  <c r="I390" i="6"/>
  <c r="I373" i="6"/>
  <c r="R284" i="6"/>
  <c r="R259" i="6"/>
  <c r="I363" i="6"/>
  <c r="L285" i="6"/>
  <c r="L291" i="6"/>
  <c r="L350" i="6"/>
  <c r="R231" i="6"/>
  <c r="L210" i="6"/>
  <c r="L346" i="6"/>
  <c r="R306" i="6"/>
  <c r="L327" i="6"/>
  <c r="R280" i="6"/>
  <c r="L244" i="6"/>
  <c r="L275" i="6"/>
  <c r="R194" i="6"/>
  <c r="L154" i="6"/>
  <c r="L94" i="6"/>
  <c r="R122" i="6"/>
  <c r="L335" i="6"/>
  <c r="R326" i="6"/>
  <c r="R276" i="6"/>
  <c r="R174" i="6"/>
  <c r="L98" i="6"/>
  <c r="R161" i="6"/>
  <c r="L93" i="6"/>
  <c r="L239" i="6"/>
  <c r="R198" i="6"/>
  <c r="L149" i="6"/>
  <c r="R65" i="6"/>
  <c r="L179" i="6"/>
  <c r="L153" i="6"/>
  <c r="J12" i="6"/>
  <c r="L260" i="6"/>
  <c r="L220" i="6"/>
  <c r="L180" i="6"/>
  <c r="L223" i="6"/>
  <c r="R105" i="6"/>
  <c r="R148" i="6"/>
  <c r="R93" i="6"/>
  <c r="R108" i="6"/>
  <c r="R136" i="6"/>
  <c r="L45" i="6"/>
  <c r="P5" i="6"/>
  <c r="L231" i="6"/>
  <c r="R212" i="6"/>
  <c r="L123" i="6"/>
  <c r="L163" i="6"/>
  <c r="R157" i="6"/>
  <c r="L166" i="6"/>
  <c r="R178" i="6"/>
  <c r="L113" i="6"/>
  <c r="R123" i="6"/>
  <c r="R61" i="6"/>
  <c r="L174" i="6"/>
  <c r="L37" i="6"/>
  <c r="L129" i="6"/>
  <c r="R209" i="6"/>
  <c r="L159" i="6"/>
  <c r="L171" i="6"/>
  <c r="R113" i="6"/>
  <c r="R258" i="6"/>
  <c r="R317" i="6"/>
  <c r="R314" i="6"/>
  <c r="I374" i="6"/>
  <c r="L304" i="6"/>
  <c r="L351" i="6"/>
  <c r="L278" i="6"/>
  <c r="L248" i="6"/>
  <c r="L326" i="6"/>
  <c r="L307" i="6"/>
  <c r="L281" i="6"/>
  <c r="R310" i="6"/>
  <c r="R242" i="6"/>
  <c r="L202" i="6"/>
  <c r="R294" i="6"/>
  <c r="L254" i="6"/>
  <c r="R266" i="6"/>
  <c r="R304" i="6"/>
  <c r="L243" i="6"/>
  <c r="R217" i="6"/>
  <c r="L259" i="6"/>
  <c r="L206" i="6"/>
  <c r="L146" i="6"/>
  <c r="R162" i="6"/>
  <c r="R72" i="6"/>
  <c r="R114" i="6"/>
  <c r="L286" i="6"/>
  <c r="R281" i="6"/>
  <c r="R295" i="6"/>
  <c r="L167" i="6"/>
  <c r="R243" i="6"/>
  <c r="R125" i="6"/>
  <c r="L267" i="6"/>
  <c r="R140" i="6"/>
  <c r="L319" i="6"/>
  <c r="L195" i="6"/>
  <c r="R158" i="6"/>
  <c r="L150" i="6"/>
  <c r="L182" i="6"/>
  <c r="R112" i="6"/>
  <c r="L305" i="6"/>
  <c r="J8" i="6"/>
  <c r="L192" i="6"/>
  <c r="L322" i="6"/>
  <c r="L175" i="6"/>
  <c r="R64" i="6"/>
  <c r="L141" i="6"/>
  <c r="R28" i="6"/>
  <c r="L109" i="6"/>
  <c r="R36" i="6"/>
  <c r="R181" i="6"/>
  <c r="R118" i="6"/>
  <c r="R213" i="6"/>
  <c r="R263" i="6"/>
  <c r="L142" i="6"/>
  <c r="R53" i="6"/>
  <c r="L145" i="6"/>
  <c r="P2" i="6"/>
  <c r="R57" i="6"/>
  <c r="L116" i="6"/>
  <c r="L49" i="6"/>
  <c r="R77" i="6"/>
  <c r="P6" i="6"/>
  <c r="R40" i="6"/>
  <c r="R49" i="6"/>
  <c r="L106" i="6"/>
  <c r="L28" i="6"/>
  <c r="R321" i="6"/>
  <c r="R109" i="6"/>
  <c r="R132" i="6"/>
  <c r="L310" i="6"/>
  <c r="L119" i="6"/>
  <c r="D384" i="6"/>
  <c r="C408" i="6" s="1"/>
  <c r="D408" i="6" s="1"/>
  <c r="I364" i="6"/>
  <c r="L224" i="6"/>
  <c r="R199" i="6"/>
  <c r="R41" i="6"/>
  <c r="L263" i="6"/>
  <c r="L279" i="6"/>
  <c r="P7" i="6"/>
  <c r="R330" i="6"/>
  <c r="R95" i="6"/>
  <c r="R68" i="6"/>
  <c r="R316" i="6"/>
  <c r="L138" i="6"/>
  <c r="R313" i="6"/>
  <c r="R290" i="6"/>
  <c r="R107" i="6"/>
  <c r="L107" i="6"/>
  <c r="P4" i="6"/>
  <c r="R44" i="6"/>
  <c r="R137" i="6"/>
  <c r="L121" i="6"/>
  <c r="R211" i="6"/>
  <c r="R133" i="6"/>
  <c r="R149" i="6"/>
  <c r="L199" i="6"/>
  <c r="R154" i="6"/>
  <c r="R244" i="6"/>
  <c r="L277" i="6"/>
  <c r="R62" i="6"/>
  <c r="R75" i="6"/>
  <c r="R80" i="6"/>
  <c r="R117" i="6"/>
  <c r="L75" i="6"/>
  <c r="L63" i="6"/>
  <c r="R312" i="6"/>
  <c r="R119" i="6"/>
  <c r="L61" i="6"/>
  <c r="R203" i="6"/>
  <c r="L111" i="6"/>
  <c r="L314" i="6"/>
  <c r="R260" i="6"/>
  <c r="L124" i="6"/>
  <c r="L253" i="6"/>
  <c r="R96" i="6"/>
  <c r="J2" i="6"/>
  <c r="R50" i="6"/>
  <c r="L96" i="6"/>
  <c r="L140" i="6"/>
  <c r="R67" i="6"/>
  <c r="L315" i="6"/>
  <c r="D196" i="6"/>
  <c r="D105" i="6"/>
  <c r="D9" i="6"/>
  <c r="D292" i="6"/>
  <c r="D34" i="6"/>
  <c r="D323" i="6"/>
  <c r="D283" i="6"/>
  <c r="D205" i="6"/>
  <c r="D318" i="6"/>
  <c r="D115" i="6"/>
  <c r="D42" i="6"/>
  <c r="D4" i="6"/>
  <c r="D178" i="6"/>
  <c r="D291" i="6"/>
  <c r="D346" i="6"/>
  <c r="D244" i="6"/>
  <c r="D94" i="6"/>
  <c r="D93" i="6"/>
  <c r="D260" i="6"/>
  <c r="D166" i="6"/>
  <c r="D304" i="6"/>
  <c r="D326" i="6"/>
  <c r="D259" i="6"/>
  <c r="D267" i="6"/>
  <c r="D305" i="6"/>
  <c r="D175" i="6"/>
  <c r="D109" i="6"/>
  <c r="D145" i="6"/>
  <c r="D49" i="6"/>
  <c r="D220" i="6"/>
  <c r="D45" i="6"/>
  <c r="D123" i="6"/>
  <c r="D174" i="6"/>
  <c r="D159" i="6"/>
  <c r="D351" i="6"/>
  <c r="D307" i="6"/>
  <c r="D206" i="6"/>
  <c r="D167" i="6"/>
  <c r="D8" i="6"/>
  <c r="D106" i="6"/>
  <c r="D319" i="6"/>
  <c r="D192" i="6"/>
  <c r="D28" i="6"/>
  <c r="D124" i="6"/>
  <c r="D121" i="6"/>
  <c r="D253" i="6"/>
  <c r="D63" i="6"/>
  <c r="D41" i="6"/>
  <c r="D214" i="6"/>
  <c r="D5" i="6"/>
  <c r="D227" i="6"/>
  <c r="D311" i="6"/>
  <c r="D232" i="6"/>
  <c r="D228" i="6"/>
  <c r="D137" i="6"/>
  <c r="D391" i="6"/>
  <c r="D285" i="6"/>
  <c r="D154" i="6"/>
  <c r="D12" i="6"/>
  <c r="D223" i="6"/>
  <c r="D231" i="6"/>
  <c r="D374" i="6"/>
  <c r="D254" i="6"/>
  <c r="D195" i="6"/>
  <c r="D199" i="6"/>
  <c r="D96" i="6"/>
  <c r="D61" i="6"/>
  <c r="D347" i="6"/>
  <c r="D236" i="6"/>
  <c r="D264" i="6"/>
  <c r="D201" i="6"/>
  <c r="D247" i="6"/>
  <c r="D295" i="6"/>
  <c r="D330" i="6"/>
  <c r="D334" i="6"/>
  <c r="D130" i="6"/>
  <c r="D271" i="6"/>
  <c r="D170" i="6"/>
  <c r="D97" i="6"/>
  <c r="D134" i="6"/>
  <c r="D219" i="6"/>
  <c r="D272" i="6"/>
  <c r="D350" i="6"/>
  <c r="D275" i="6"/>
  <c r="D239" i="6"/>
  <c r="D179" i="6"/>
  <c r="D202" i="6"/>
  <c r="D150" i="6"/>
  <c r="D277" i="6"/>
  <c r="D107" i="6"/>
  <c r="D111" i="6"/>
  <c r="D286" i="6"/>
  <c r="D141" i="6"/>
  <c r="D120" i="6"/>
  <c r="D235" i="6"/>
  <c r="D373" i="6"/>
  <c r="D149" i="6"/>
  <c r="D248" i="6"/>
  <c r="D119" i="6"/>
  <c r="D213" i="6"/>
  <c r="D209" i="6"/>
  <c r="D240" i="6"/>
  <c r="D38" i="6"/>
  <c r="D133" i="6"/>
  <c r="D158" i="6"/>
  <c r="D331" i="6"/>
  <c r="D110" i="6"/>
  <c r="D162" i="6"/>
  <c r="D126" i="6"/>
  <c r="D390" i="6"/>
  <c r="D363" i="6"/>
  <c r="D327" i="6"/>
  <c r="D335" i="6"/>
  <c r="D98" i="6"/>
  <c r="D153" i="6"/>
  <c r="D180" i="6"/>
  <c r="D163" i="6"/>
  <c r="D113" i="6"/>
  <c r="D37" i="6"/>
  <c r="D171" i="6"/>
  <c r="D278" i="6"/>
  <c r="D281" i="6"/>
  <c r="D243" i="6"/>
  <c r="D146" i="6"/>
  <c r="D182" i="6"/>
  <c r="D142" i="6"/>
  <c r="D310" i="6"/>
  <c r="D217" i="6"/>
  <c r="D46" i="6"/>
  <c r="D268" i="6"/>
  <c r="D50" i="6"/>
  <c r="D210" i="6"/>
  <c r="D129" i="6"/>
  <c r="D322" i="6"/>
  <c r="D116" i="6"/>
  <c r="D315" i="6"/>
  <c r="D314" i="6"/>
  <c r="D364" i="6"/>
  <c r="D224" i="6"/>
  <c r="D279" i="6"/>
  <c r="D138" i="6"/>
  <c r="D75" i="6"/>
  <c r="D263" i="6"/>
  <c r="D140" i="6"/>
  <c r="D2" i="6"/>
  <c r="D394" i="6" l="1"/>
  <c r="C409" i="6" s="1"/>
  <c r="D409" i="6" s="1"/>
  <c r="D376" i="6"/>
  <c r="C407" i="6" s="1"/>
  <c r="D407" i="6" s="1"/>
  <c r="D30" i="6"/>
  <c r="B401" i="6" s="1"/>
  <c r="D401" i="6" s="1"/>
  <c r="E401" i="6"/>
  <c r="D354" i="6"/>
  <c r="B406" i="6" s="1"/>
  <c r="E402" i="6"/>
  <c r="D340" i="6"/>
  <c r="B405" i="6" s="1"/>
  <c r="D405" i="6" s="1"/>
  <c r="D186" i="6"/>
  <c r="B403" i="6" s="1"/>
  <c r="D403" i="6" s="1"/>
  <c r="D84" i="6"/>
  <c r="B402" i="6" s="1"/>
  <c r="D402" i="6" s="1"/>
  <c r="D298" i="6"/>
  <c r="D367" i="6"/>
  <c r="C406" i="6" s="1"/>
  <c r="D406" i="6" s="1"/>
  <c r="F403" i="6" l="1"/>
  <c r="F402" i="6"/>
  <c r="B404" i="6"/>
  <c r="D404" i="6" l="1"/>
  <c r="F409" i="6" s="1"/>
  <c r="F406" i="6"/>
</calcChain>
</file>

<file path=xl/sharedStrings.xml><?xml version="1.0" encoding="utf-8"?>
<sst xmlns="http://schemas.openxmlformats.org/spreadsheetml/2006/main" count="847" uniqueCount="658">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</sst>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  <xf numFmtId="49" fontId="0" fillId="39" borderId="0" xfId="0" applyNumberFormat="1" applyFill="1" applyAlignment="1">
      <alignment horizontal="center" vertical="center"/>
    </xf>
    <xf numFmtId="10" fontId="0" fillId="39" borderId="0" xfId="0" applyNumberFormat="1" applyFill="1" applyAlignment="1">
      <alignment horizontal="center" vertical="center"/>
    </xf>
    <xf numFmtId="179" fontId="0" fillId="39" borderId="0" xfId="0" applyNumberForma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78" fontId="0" fillId="39" borderId="0" xfId="0" applyNumberFormat="1" applyFill="1" applyAlignment="1">
      <alignment horizontal="center" vertical="center"/>
    </xf>
    <xf numFmtId="176" fontId="0" fillId="39" borderId="0" xfId="0" applyNumberFormat="1" applyFill="1">
      <alignment vertical="center"/>
    </xf>
    <xf numFmtId="176" fontId="0" fillId="39" borderId="0" xfId="0" applyNumberFormat="1" applyFill="1" applyAlignment="1">
      <alignment horizontal="center" vertical="center"/>
    </xf>
    <xf numFmtId="0" fontId="0" fillId="39" borderId="0" xfId="0" applyFill="1">
      <alignment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A52" zoomScaleNormal="100" workbookViewId="0">
      <selection activeCell="F78" sqref="F78"/>
    </sheetView>
  </sheetViews>
  <sheetFormatPr defaultColWidth="9" defaultRowHeight="14.4" x14ac:dyDescent="0.25"/>
  <cols>
    <col min="1" max="1" width="13" style="4" customWidth="1"/>
    <col min="2" max="2" width="11.33203125" style="4" customWidth="1"/>
    <col min="3" max="3" width="12.44140625" style="4" customWidth="1"/>
    <col min="4" max="4" width="14.109375" style="18" bestFit="1" customWidth="1"/>
    <col min="5" max="5" width="19.109375" style="1" bestFit="1" customWidth="1"/>
    <col min="6" max="6" width="19.109375" style="15" bestFit="1" customWidth="1"/>
    <col min="7" max="7" width="23.44140625" style="14" bestFit="1" customWidth="1"/>
    <col min="8" max="8" width="16.88671875" style="6" bestFit="1" customWidth="1"/>
    <col min="9" max="9" width="20.44140625" style="1" bestFit="1" customWidth="1"/>
    <col min="10" max="10" width="20.44140625" style="4" customWidth="1"/>
    <col min="11" max="11" width="21.33203125" style="1" bestFit="1" customWidth="1"/>
    <col min="12" max="12" width="19.109375" style="1" bestFit="1" customWidth="1"/>
    <col min="13" max="13" width="28" style="1" bestFit="1" customWidth="1"/>
    <col min="14" max="14" width="16.88671875" style="6" bestFit="1" customWidth="1"/>
    <col min="15" max="15" width="13.6640625" style="1" customWidth="1"/>
    <col min="16" max="16384" width="9" style="1"/>
  </cols>
  <sheetData>
    <row r="1" spans="1:16" x14ac:dyDescent="0.2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644</v>
      </c>
      <c r="F1" s="2" t="s">
        <v>643</v>
      </c>
      <c r="G1" s="2" t="s">
        <v>609</v>
      </c>
      <c r="H1" s="12" t="s">
        <v>610</v>
      </c>
      <c r="I1" s="12" t="s">
        <v>611</v>
      </c>
      <c r="J1" s="16" t="s">
        <v>612</v>
      </c>
      <c r="K1" s="2" t="s">
        <v>614</v>
      </c>
      <c r="L1" s="2" t="s">
        <v>631</v>
      </c>
      <c r="M1" s="2" t="s">
        <v>615</v>
      </c>
      <c r="N1" s="2" t="s">
        <v>616</v>
      </c>
      <c r="O1" s="2" t="s">
        <v>617</v>
      </c>
      <c r="P1" s="16" t="s">
        <v>618</v>
      </c>
    </row>
    <row r="2" spans="1:16" s="41" customFormat="1" x14ac:dyDescent="0.25">
      <c r="A2" s="35" t="s">
        <v>467</v>
      </c>
      <c r="B2" s="35" t="s">
        <v>468</v>
      </c>
      <c r="C2" s="36">
        <v>3.0409999999999999E-3</v>
      </c>
      <c r="D2" s="37">
        <f>C2*J2*[1]!s_dq_close("000300.SH",G2,1)</f>
        <v>0</v>
      </c>
      <c r="E2" s="25" t="str">
        <f>[1]!s_div_ifdiv(A2,"2017/12/31")</f>
        <v>否</v>
      </c>
      <c r="F2" s="25" t="str">
        <f>[1]!s_div_progress(A2,"20171231")</f>
        <v>董事会预案</v>
      </c>
      <c r="G2" s="25">
        <f>[1]!s_div_recorddate(A2,"2016/12/31")</f>
        <v>0</v>
      </c>
      <c r="H2" s="38">
        <f>[1]!s_div_cashbeforetax(A2,"2016/12/31")</f>
        <v>0</v>
      </c>
      <c r="I2" s="38">
        <f>[1]!s_dq_close(A2,G2,3)</f>
        <v>18.156404031486797</v>
      </c>
      <c r="J2" s="36">
        <f t="shared" ref="J2:J12" si="0">H2/I2</f>
        <v>0</v>
      </c>
      <c r="K2" s="39">
        <f>[1]!s_performanceexpress_perfexnetprofittoshareholder(A2,"2017/12/31",1)</f>
        <v>0</v>
      </c>
      <c r="L2" s="40" t="str">
        <f>[1]!s_div_ifdiv(A2,"2017/06/30")</f>
        <v>否</v>
      </c>
      <c r="M2" s="25">
        <f>[1]!s_div_recorddate(A2,"2017/06/30")</f>
        <v>0</v>
      </c>
      <c r="N2" s="38">
        <f>[1]!s_div_cashbeforetax(A2,"2017/06/30")</f>
        <v>0</v>
      </c>
      <c r="O2" s="38">
        <f>[1]!s_dq_close(A2,M2,3)</f>
        <v>18.156404031486797</v>
      </c>
      <c r="P2" s="36">
        <f t="shared" ref="P2:P12" si="1">N2/O2</f>
        <v>0</v>
      </c>
    </row>
    <row r="3" spans="1:16" s="41" customFormat="1" x14ac:dyDescent="0.25">
      <c r="A3" s="35" t="s">
        <v>29</v>
      </c>
      <c r="B3" s="35" t="s">
        <v>30</v>
      </c>
      <c r="C3" s="36">
        <v>2.1909999999999998E-3</v>
      </c>
      <c r="D3" s="37">
        <f>C3*J3*[1]!s_dq_close("000300.SH",G3,1)</f>
        <v>0</v>
      </c>
      <c r="E3" s="25" t="str">
        <f>[1]!s_div_ifdiv(A3,"2017/12/31")</f>
        <v>否</v>
      </c>
      <c r="F3" s="25" t="str">
        <f>[1]!s_div_progress(A3,"20171231")</f>
        <v>股东大会通过</v>
      </c>
      <c r="G3" s="25">
        <f>[1]!s_div_recorddate(A3,"2016/12/31")</f>
        <v>0</v>
      </c>
      <c r="H3" s="38">
        <f>[1]!s_div_cashbeforetax(A3,"2016/12/31")</f>
        <v>0</v>
      </c>
      <c r="I3" s="38">
        <f>[1]!s_dq_close(A3,G3,3)</f>
        <v>1.6678593393096979</v>
      </c>
      <c r="J3" s="36">
        <f t="shared" si="0"/>
        <v>0</v>
      </c>
      <c r="K3" s="39">
        <f>[1]!s_performanceexpress_perfexnetprofittoshareholder(A3,"2017/12/31",1)</f>
        <v>16674851.140000001</v>
      </c>
      <c r="L3" s="40" t="str">
        <f>[1]!s_div_ifdiv(A3,"2017/06/30")</f>
        <v>否</v>
      </c>
      <c r="M3" s="25">
        <f>[1]!s_div_recorddate(A3,"2017/06/30")</f>
        <v>0</v>
      </c>
      <c r="N3" s="38">
        <f>[1]!s_div_cashbeforetax(A3,"2017/06/30")</f>
        <v>0</v>
      </c>
      <c r="O3" s="38">
        <f>[1]!s_dq_close(A3,M3,3)</f>
        <v>1.6678593393096979</v>
      </c>
      <c r="P3" s="36">
        <f t="shared" si="1"/>
        <v>0</v>
      </c>
    </row>
    <row r="4" spans="1:16" s="41" customFormat="1" x14ac:dyDescent="0.25">
      <c r="A4" s="35" t="s">
        <v>517</v>
      </c>
      <c r="B4" s="35" t="s">
        <v>518</v>
      </c>
      <c r="C4" s="36">
        <v>1.9599999999999999E-3</v>
      </c>
      <c r="D4" s="37">
        <f>C4*J4*[1]!s_dq_close("000300.SH",G4,1)</f>
        <v>0</v>
      </c>
      <c r="E4" s="25" t="str">
        <f>[1]!s_div_ifdiv(A4,"2017/12/31")</f>
        <v>否</v>
      </c>
      <c r="F4" s="25" t="str">
        <f>[1]!s_div_progress(A4,"20171231")</f>
        <v>董事会预案</v>
      </c>
      <c r="G4" s="25">
        <f>[1]!s_div_recorddate(A4,"2016/12/31")</f>
        <v>0</v>
      </c>
      <c r="H4" s="38">
        <f>[1]!s_div_cashbeforetax(A4,"2016/12/31")</f>
        <v>0</v>
      </c>
      <c r="I4" s="38">
        <f>[1]!s_dq_close(A4,G4,3)</f>
        <v>15.706474941556184</v>
      </c>
      <c r="J4" s="36">
        <f t="shared" si="0"/>
        <v>0</v>
      </c>
      <c r="K4" s="39">
        <f>[1]!s_performanceexpress_perfexnetprofittoshareholder(A4,"2017/12/31",1)</f>
        <v>0</v>
      </c>
      <c r="L4" s="40" t="str">
        <f>[1]!s_div_ifdiv(A4,"2017/06/30")</f>
        <v>否</v>
      </c>
      <c r="M4" s="25">
        <f>[1]!s_div_recorddate(A4,"2017/06/30")</f>
        <v>0</v>
      </c>
      <c r="N4" s="38">
        <f>[1]!s_div_cashbeforetax(A4,"2017/06/30")</f>
        <v>0</v>
      </c>
      <c r="O4" s="38">
        <f>[1]!s_dq_close(A4,M4,3)</f>
        <v>15.706474941556184</v>
      </c>
      <c r="P4" s="36">
        <f t="shared" si="1"/>
        <v>0</v>
      </c>
    </row>
    <row r="5" spans="1:16" s="41" customFormat="1" x14ac:dyDescent="0.25">
      <c r="A5" s="35" t="s">
        <v>165</v>
      </c>
      <c r="B5" s="35" t="s">
        <v>166</v>
      </c>
      <c r="C5" s="36">
        <v>1.2280000000000001E-3</v>
      </c>
      <c r="D5" s="37">
        <f>C5*J5*[1]!s_dq_close("000300.SH",G5,1)</f>
        <v>0</v>
      </c>
      <c r="E5" s="25" t="str">
        <f>[1]!s_div_ifdiv(A5,"2017/12/31")</f>
        <v>否</v>
      </c>
      <c r="F5" s="25" t="str">
        <f>[1]!s_div_progress(A5,"20171231")</f>
        <v>董事会预案</v>
      </c>
      <c r="G5" s="25">
        <f>[1]!s_div_recorddate(A5,"2016/12/31")</f>
        <v>0</v>
      </c>
      <c r="H5" s="38">
        <f>[1]!s_div_cashbeforetax(A5,"2016/12/31")</f>
        <v>0</v>
      </c>
      <c r="I5" s="38">
        <f>[1]!s_dq_close(A5,G5,3)</f>
        <v>8.087759356190146</v>
      </c>
      <c r="J5" s="36">
        <f t="shared" si="0"/>
        <v>0</v>
      </c>
      <c r="K5" s="39">
        <f>[1]!s_performanceexpress_perfexnetprofittoshareholder(A5,"2017/12/31",1)</f>
        <v>802469122.67999995</v>
      </c>
      <c r="L5" s="40" t="str">
        <f>[1]!s_div_ifdiv(A5,"2017/06/30")</f>
        <v>否</v>
      </c>
      <c r="M5" s="25">
        <f>[1]!s_div_recorddate(A5,"2017/06/30")</f>
        <v>0</v>
      </c>
      <c r="N5" s="38">
        <f>[1]!s_div_cashbeforetax(A5,"2017/06/30")</f>
        <v>0</v>
      </c>
      <c r="O5" s="38">
        <f>[1]!s_dq_close(A5,M5,3)</f>
        <v>8.087759356190146</v>
      </c>
      <c r="P5" s="36">
        <f t="shared" si="1"/>
        <v>0</v>
      </c>
    </row>
    <row r="6" spans="1:16" s="41" customFormat="1" x14ac:dyDescent="0.25">
      <c r="A6" s="35" t="s">
        <v>503</v>
      </c>
      <c r="B6" s="35" t="s">
        <v>504</v>
      </c>
      <c r="C6" s="36">
        <v>8.5400000000000005E-4</v>
      </c>
      <c r="D6" s="37">
        <f>C6*J6*[1]!s_dq_close("000300.SH",G6,1)</f>
        <v>0</v>
      </c>
      <c r="E6" s="25" t="str">
        <f>[1]!s_div_ifdiv(A6,"2017/12/31")</f>
        <v>否</v>
      </c>
      <c r="F6" s="25" t="str">
        <f>[1]!s_div_progress(A6,"20171231")</f>
        <v>董事会预案</v>
      </c>
      <c r="G6" s="25">
        <f>[1]!s_div_recorddate(A6,"2016/12/31")</f>
        <v>0</v>
      </c>
      <c r="H6" s="38">
        <f>[1]!s_div_cashbeforetax(A6,"2016/12/31")</f>
        <v>0</v>
      </c>
      <c r="I6" s="38">
        <f>[1]!s_dq_close(A6,G6,3)</f>
        <v>11.475362683945503</v>
      </c>
      <c r="J6" s="36">
        <f t="shared" si="0"/>
        <v>0</v>
      </c>
      <c r="K6" s="39">
        <f>[1]!s_performanceexpress_perfexnetprofittoshareholder(A6,"2017/12/31",1)</f>
        <v>0</v>
      </c>
      <c r="L6" s="40" t="str">
        <f>[1]!s_div_ifdiv(A6,"2017/06/30")</f>
        <v>否</v>
      </c>
      <c r="M6" s="25">
        <f>[1]!s_div_recorddate(A6,"2017/06/30")</f>
        <v>0</v>
      </c>
      <c r="N6" s="38">
        <f>[1]!s_div_cashbeforetax(A6,"2017/06/30")</f>
        <v>0</v>
      </c>
      <c r="O6" s="38">
        <f>[1]!s_dq_close(A6,M6,3)</f>
        <v>11.475362683945503</v>
      </c>
      <c r="P6" s="36">
        <f t="shared" si="1"/>
        <v>0</v>
      </c>
    </row>
    <row r="7" spans="1:16" s="41" customFormat="1" x14ac:dyDescent="0.25">
      <c r="A7" s="35" t="s">
        <v>83</v>
      </c>
      <c r="B7" s="35" t="s">
        <v>84</v>
      </c>
      <c r="C7" s="36">
        <v>7.7700000000000002E-4</v>
      </c>
      <c r="D7" s="37">
        <f>C7*J7*[1]!s_dq_close("000300.SH",G7,1)</f>
        <v>0</v>
      </c>
      <c r="E7" s="25" t="str">
        <f>[1]!s_div_ifdiv(A7,"2017/12/31")</f>
        <v>否</v>
      </c>
      <c r="F7" s="25" t="str">
        <f>[1]!s_div_progress(A7,"20171231")</f>
        <v>董事会预案</v>
      </c>
      <c r="G7" s="25">
        <f>[1]!s_div_recorddate(A7,"2016/12/31")</f>
        <v>0</v>
      </c>
      <c r="H7" s="38">
        <f>[1]!s_div_cashbeforetax(A7,"2016/12/31")</f>
        <v>0</v>
      </c>
      <c r="I7" s="38">
        <f>[1]!s_dq_close(A7,G7,3)</f>
        <v>2.4715470947945382</v>
      </c>
      <c r="J7" s="36">
        <f t="shared" si="0"/>
        <v>0</v>
      </c>
      <c r="K7" s="39">
        <f>[1]!s_performanceexpress_perfexnetprofittoshareholder(A7,"2017/12/31",1)</f>
        <v>0</v>
      </c>
      <c r="L7" s="40" t="str">
        <f>[1]!s_div_ifdiv(A7,"2017/06/30")</f>
        <v>否</v>
      </c>
      <c r="M7" s="25">
        <f>[1]!s_div_recorddate(A7,"2017/06/30")</f>
        <v>0</v>
      </c>
      <c r="N7" s="38">
        <f>[1]!s_div_cashbeforetax(A7,"2017/06/30")</f>
        <v>0</v>
      </c>
      <c r="O7" s="38">
        <f>[1]!s_dq_close(A7,M7,3)</f>
        <v>2.4715470947945382</v>
      </c>
      <c r="P7" s="36">
        <f t="shared" si="1"/>
        <v>0</v>
      </c>
    </row>
    <row r="8" spans="1:16" s="41" customFormat="1" x14ac:dyDescent="0.25">
      <c r="A8" s="35" t="s">
        <v>425</v>
      </c>
      <c r="B8" s="35" t="s">
        <v>426</v>
      </c>
      <c r="C8" s="36">
        <v>6.4899999999999995E-4</v>
      </c>
      <c r="D8" s="37">
        <f>C8*J8*[1]!s_dq_close("000300.SH",G8,1)</f>
        <v>0</v>
      </c>
      <c r="E8" s="25" t="str">
        <f>[1]!s_div_ifdiv(A8,"2017/12/31")</f>
        <v>否</v>
      </c>
      <c r="F8" s="25" t="str">
        <f>[1]!s_div_progress(A8,"20171231")</f>
        <v>董事会预案</v>
      </c>
      <c r="G8" s="25">
        <f>[1]!s_div_recorddate(A8,"2016/12/31")</f>
        <v>0</v>
      </c>
      <c r="H8" s="38">
        <f>[1]!s_div_cashbeforetax(A8,"2016/12/31")</f>
        <v>0</v>
      </c>
      <c r="I8" s="38">
        <f>[1]!s_dq_close(A8,G8,3)</f>
        <v>10.67123109757634</v>
      </c>
      <c r="J8" s="36">
        <f t="shared" si="0"/>
        <v>0</v>
      </c>
      <c r="K8" s="39">
        <f>[1]!s_performanceexpress_perfexnetprofittoshareholder(A8,"2017/12/31",1)</f>
        <v>0</v>
      </c>
      <c r="L8" s="40" t="str">
        <f>[1]!s_div_ifdiv(A8,"2017/06/30")</f>
        <v>否</v>
      </c>
      <c r="M8" s="25">
        <f>[1]!s_div_recorddate(A8,"2017/06/30")</f>
        <v>0</v>
      </c>
      <c r="N8" s="38">
        <f>[1]!s_div_cashbeforetax(A8,"2017/06/30")</f>
        <v>0</v>
      </c>
      <c r="O8" s="38">
        <f>[1]!s_dq_close(A8,M8,3)</f>
        <v>10.67123109757634</v>
      </c>
      <c r="P8" s="36">
        <f t="shared" si="1"/>
        <v>0</v>
      </c>
    </row>
    <row r="9" spans="1:16" s="41" customFormat="1" x14ac:dyDescent="0.25">
      <c r="A9" s="35" t="s">
        <v>560</v>
      </c>
      <c r="B9" s="35" t="s">
        <v>561</v>
      </c>
      <c r="C9" s="36">
        <v>5.1999999999999995E-4</v>
      </c>
      <c r="D9" s="37">
        <f>C9*J9*[1]!s_dq_close("000300.SH",G9,1)</f>
        <v>0</v>
      </c>
      <c r="E9" s="25" t="str">
        <f>[1]!s_div_ifdiv(A9,"2017/12/31")</f>
        <v>否</v>
      </c>
      <c r="F9" s="25" t="str">
        <f>[1]!s_div_progress(A9,"20171231")</f>
        <v>董事会预案</v>
      </c>
      <c r="G9" s="25">
        <f>[1]!s_div_recorddate(A9,"2016/12/31")</f>
        <v>0</v>
      </c>
      <c r="H9" s="38">
        <f>[1]!s_div_cashbeforetax(A9,"2016/12/31")</f>
        <v>0</v>
      </c>
      <c r="I9" s="38">
        <f>[1]!s_dq_close(A9,G9,3)</f>
        <v>13.453761908345479</v>
      </c>
      <c r="J9" s="36">
        <f t="shared" si="0"/>
        <v>0</v>
      </c>
      <c r="K9" s="39">
        <f>[1]!s_performanceexpress_perfexnetprofittoshareholder(A9,"2017/12/31",1)</f>
        <v>2179065500</v>
      </c>
      <c r="L9" s="40" t="str">
        <f>[1]!s_div_ifdiv(A9,"2017/06/30")</f>
        <v>否</v>
      </c>
      <c r="M9" s="25">
        <f>[1]!s_div_recorddate(A9,"2017/06/30")</f>
        <v>0</v>
      </c>
      <c r="N9" s="38">
        <f>[1]!s_div_cashbeforetax(A9,"2017/06/30")</f>
        <v>0</v>
      </c>
      <c r="O9" s="38">
        <f>[1]!s_dq_close(A9,M9,3)</f>
        <v>13.453761908345479</v>
      </c>
      <c r="P9" s="36">
        <f t="shared" si="1"/>
        <v>0</v>
      </c>
    </row>
    <row r="10" spans="1:16" s="41" customFormat="1" x14ac:dyDescent="0.25">
      <c r="A10" s="35" t="s">
        <v>383</v>
      </c>
      <c r="B10" s="35" t="s">
        <v>384</v>
      </c>
      <c r="C10" s="36">
        <v>3.7100000000000002E-4</v>
      </c>
      <c r="D10" s="37">
        <f>C10*J10*[1]!s_dq_close("000300.SH",G10,1)</f>
        <v>0</v>
      </c>
      <c r="E10" s="25" t="str">
        <f>[1]!s_div_ifdiv(A10,"2017/12/31")</f>
        <v>否</v>
      </c>
      <c r="F10" s="25" t="str">
        <f>[1]!s_div_progress(A10,"20171231")</f>
        <v>董事会预案</v>
      </c>
      <c r="G10" s="25">
        <f>[1]!s_div_recorddate(A10,"2016/12/31")</f>
        <v>0</v>
      </c>
      <c r="H10" s="38">
        <f>[1]!s_div_cashbeforetax(A10,"2016/12/31")</f>
        <v>0</v>
      </c>
      <c r="I10" s="38">
        <f>[1]!s_dq_close(A10,G10,3)</f>
        <v>1.3879177297561851</v>
      </c>
      <c r="J10" s="36">
        <f t="shared" si="0"/>
        <v>0</v>
      </c>
      <c r="K10" s="39">
        <f>[1]!s_performanceexpress_perfexnetprofittoshareholder(A10,"2017/12/31",1)</f>
        <v>0</v>
      </c>
      <c r="L10" s="40" t="str">
        <f>[1]!s_div_ifdiv(A10,"2017/06/30")</f>
        <v>否</v>
      </c>
      <c r="M10" s="25">
        <f>[1]!s_div_recorddate(A10,"2017/06/30")</f>
        <v>0</v>
      </c>
      <c r="N10" s="38">
        <f>[1]!s_div_cashbeforetax(A10,"2017/06/30")</f>
        <v>0</v>
      </c>
      <c r="O10" s="38">
        <f>[1]!s_dq_close(A10,M10,3)</f>
        <v>1.3879177297561851</v>
      </c>
      <c r="P10" s="36">
        <f t="shared" si="1"/>
        <v>0</v>
      </c>
    </row>
    <row r="11" spans="1:16" s="41" customFormat="1" x14ac:dyDescent="0.25">
      <c r="A11" s="35" t="s">
        <v>578</v>
      </c>
      <c r="B11" s="35" t="s">
        <v>579</v>
      </c>
      <c r="C11" s="36">
        <v>3.1300000000000002E-4</v>
      </c>
      <c r="D11" s="37">
        <f>C11*J11*[1]!s_dq_close("000300.SH",G11,1)</f>
        <v>0</v>
      </c>
      <c r="E11" s="25" t="str">
        <f>[1]!s_div_ifdiv(A11,"2017/12/31")</f>
        <v>否</v>
      </c>
      <c r="F11" s="25" t="str">
        <f>[1]!s_div_progress(A11,"20171231")</f>
        <v>董事会预案</v>
      </c>
      <c r="G11" s="25">
        <f>[1]!s_div_recorddate(A11,"2016/12/31")</f>
        <v>0</v>
      </c>
      <c r="H11" s="38">
        <f>[1]!s_div_cashbeforetax(A11,"2016/12/31")</f>
        <v>0</v>
      </c>
      <c r="I11" s="38">
        <f>[1]!s_dq_close(A11,G11,3)</f>
        <v>8.4570934816654972</v>
      </c>
      <c r="J11" s="36">
        <f t="shared" si="0"/>
        <v>0</v>
      </c>
      <c r="K11" s="39">
        <f>[1]!s_performanceexpress_perfexnetprofittoshareholder(A11,"2017/12/31",1)</f>
        <v>0</v>
      </c>
      <c r="L11" s="40" t="str">
        <f>[1]!s_div_ifdiv(A11,"2017/06/30")</f>
        <v>否</v>
      </c>
      <c r="M11" s="25">
        <f>[1]!s_div_recorddate(A11,"2017/06/30")</f>
        <v>0</v>
      </c>
      <c r="N11" s="38">
        <f>[1]!s_div_cashbeforetax(A11,"2017/06/30")</f>
        <v>0</v>
      </c>
      <c r="O11" s="38">
        <f>[1]!s_dq_close(A11,M11,3)</f>
        <v>8.4570934816654972</v>
      </c>
      <c r="P11" s="36">
        <f t="shared" si="1"/>
        <v>0</v>
      </c>
    </row>
    <row r="12" spans="1:16" s="41" customFormat="1" x14ac:dyDescent="0.25">
      <c r="A12" s="35" t="s">
        <v>246</v>
      </c>
      <c r="B12" s="35" t="s">
        <v>575</v>
      </c>
      <c r="C12" s="36">
        <v>2.4400000000000002E-4</v>
      </c>
      <c r="D12" s="37">
        <f>C12*J12*[1]!s_dq_close("000300.SH",G12,1)</f>
        <v>0</v>
      </c>
      <c r="E12" s="25" t="str">
        <f>[1]!s_div_ifdiv(A12,"2017/12/31")</f>
        <v>否</v>
      </c>
      <c r="F12" s="25" t="str">
        <f>[1]!s_div_progress(A12,"20171231")</f>
        <v>董事会预案</v>
      </c>
      <c r="G12" s="25">
        <f>[1]!s_div_recorddate(A12,"2016/12/31")</f>
        <v>0</v>
      </c>
      <c r="H12" s="38">
        <f>[1]!s_div_cashbeforetax(A12,"2016/12/31")</f>
        <v>0</v>
      </c>
      <c r="I12" s="38">
        <f>[1]!s_dq_close(A12,G12,3)</f>
        <v>1.2527117294217827</v>
      </c>
      <c r="J12" s="36">
        <f t="shared" si="0"/>
        <v>0</v>
      </c>
      <c r="K12" s="39">
        <f>[1]!s_performanceexpress_perfexnetprofittoshareholder(A12,"2017/12/31",1)</f>
        <v>-7723508500</v>
      </c>
      <c r="L12" s="40" t="str">
        <f>[1]!s_div_ifdiv(A12,"2017/06/30")</f>
        <v>否</v>
      </c>
      <c r="M12" s="25">
        <f>[1]!s_div_recorddate(A12,"2017/06/30")</f>
        <v>0</v>
      </c>
      <c r="N12" s="38">
        <f>[1]!s_div_cashbeforetax(A12,"2017/06/30")</f>
        <v>0</v>
      </c>
      <c r="O12" s="38">
        <f>[1]!s_dq_close(A12,M12,3)</f>
        <v>1.2527117294217827</v>
      </c>
      <c r="P12" s="36">
        <f t="shared" si="1"/>
        <v>0</v>
      </c>
    </row>
    <row r="13" spans="1:16" x14ac:dyDescent="0.25">
      <c r="A13" s="5"/>
      <c r="B13" s="5"/>
      <c r="C13" s="6"/>
      <c r="E13" s="3"/>
      <c r="F13" s="13"/>
    </row>
    <row r="14" spans="1:16" x14ac:dyDescent="0.25">
      <c r="A14" s="5"/>
      <c r="B14" s="5"/>
      <c r="C14" s="6"/>
      <c r="E14" s="3"/>
      <c r="F14" s="13"/>
    </row>
    <row r="15" spans="1:16" x14ac:dyDescent="0.25">
      <c r="A15" s="5"/>
      <c r="B15" s="5"/>
      <c r="C15" s="6"/>
      <c r="E15" s="3"/>
      <c r="F15" s="13"/>
    </row>
    <row r="16" spans="1:16" x14ac:dyDescent="0.25">
      <c r="A16" s="9" t="s">
        <v>602</v>
      </c>
      <c r="B16" s="3"/>
      <c r="E16" s="4"/>
      <c r="F16" s="14"/>
    </row>
    <row r="17" spans="1:18" x14ac:dyDescent="0.25">
      <c r="A17" s="2" t="s">
        <v>599</v>
      </c>
      <c r="B17" s="2" t="s">
        <v>600</v>
      </c>
      <c r="C17" s="2" t="s">
        <v>601</v>
      </c>
      <c r="D17" s="17" t="s">
        <v>619</v>
      </c>
      <c r="E17" s="2" t="s">
        <v>644</v>
      </c>
      <c r="F17" s="2" t="s">
        <v>643</v>
      </c>
      <c r="G17" s="2" t="s">
        <v>608</v>
      </c>
      <c r="H17" s="2" t="s">
        <v>645</v>
      </c>
      <c r="I17" s="2" t="s">
        <v>609</v>
      </c>
      <c r="J17" s="12" t="s">
        <v>610</v>
      </c>
      <c r="K17" s="12" t="s">
        <v>611</v>
      </c>
      <c r="L17" s="16" t="s">
        <v>612</v>
      </c>
      <c r="M17" s="2" t="s">
        <v>614</v>
      </c>
      <c r="N17" s="2" t="s">
        <v>631</v>
      </c>
      <c r="O17" s="2" t="s">
        <v>615</v>
      </c>
      <c r="P17" s="2" t="s">
        <v>616</v>
      </c>
      <c r="Q17" s="2" t="s">
        <v>617</v>
      </c>
      <c r="R17" s="16" t="s">
        <v>618</v>
      </c>
    </row>
    <row r="19" spans="1:18" x14ac:dyDescent="0.25">
      <c r="A19" s="5"/>
      <c r="B19" s="5"/>
      <c r="C19" s="6"/>
      <c r="E19" s="3"/>
      <c r="F19" s="13"/>
    </row>
    <row r="20" spans="1:18" x14ac:dyDescent="0.25">
      <c r="A20" s="19" t="s">
        <v>621</v>
      </c>
      <c r="B20" s="5"/>
      <c r="C20" s="11"/>
      <c r="D20" s="22">
        <f>SUM(D18:D19)</f>
        <v>0</v>
      </c>
      <c r="E20" s="3"/>
      <c r="F20" s="13"/>
    </row>
    <row r="21" spans="1:18" x14ac:dyDescent="0.25">
      <c r="A21" s="5"/>
      <c r="B21" s="5"/>
      <c r="C21" s="6"/>
      <c r="E21" s="3"/>
      <c r="F21" s="13"/>
    </row>
    <row r="22" spans="1:18" x14ac:dyDescent="0.25">
      <c r="A22" s="5"/>
      <c r="B22" s="5"/>
      <c r="C22" s="6"/>
      <c r="E22" s="3"/>
      <c r="F22" s="13"/>
    </row>
    <row r="23" spans="1:18" x14ac:dyDescent="0.25">
      <c r="A23" s="5"/>
      <c r="B23" s="5"/>
      <c r="C23" s="6"/>
      <c r="E23" s="3"/>
      <c r="F23" s="13"/>
    </row>
    <row r="24" spans="1:18" x14ac:dyDescent="0.25">
      <c r="A24" s="9" t="s">
        <v>603</v>
      </c>
      <c r="B24" s="3"/>
      <c r="E24" s="4"/>
      <c r="F24" s="14"/>
    </row>
    <row r="25" spans="1:18" x14ac:dyDescent="0.25">
      <c r="A25" s="2" t="s">
        <v>599</v>
      </c>
      <c r="B25" s="2" t="s">
        <v>600</v>
      </c>
      <c r="C25" s="2" t="s">
        <v>601</v>
      </c>
      <c r="D25" s="17" t="s">
        <v>619</v>
      </c>
      <c r="E25" s="2" t="s">
        <v>644</v>
      </c>
      <c r="F25" s="2" t="s">
        <v>643</v>
      </c>
      <c r="G25" s="2" t="s">
        <v>608</v>
      </c>
      <c r="H25" s="2" t="s">
        <v>645</v>
      </c>
      <c r="I25" s="2" t="s">
        <v>609</v>
      </c>
      <c r="J25" s="12" t="s">
        <v>610</v>
      </c>
      <c r="K25" s="12" t="s">
        <v>611</v>
      </c>
      <c r="L25" s="16" t="s">
        <v>612</v>
      </c>
      <c r="M25" s="2" t="s">
        <v>614</v>
      </c>
      <c r="N25" s="2" t="s">
        <v>631</v>
      </c>
      <c r="O25" s="2" t="s">
        <v>615</v>
      </c>
      <c r="P25" s="2" t="s">
        <v>616</v>
      </c>
      <c r="Q25" s="2" t="s">
        <v>617</v>
      </c>
      <c r="R25" s="16" t="s">
        <v>618</v>
      </c>
    </row>
    <row r="26" spans="1:18" s="41" customFormat="1" x14ac:dyDescent="0.25">
      <c r="A26" s="35" t="s">
        <v>189</v>
      </c>
      <c r="B26" s="35" t="s">
        <v>190</v>
      </c>
      <c r="C26" s="36">
        <v>9.2700000000000009E-4</v>
      </c>
      <c r="D26" s="37">
        <f>C26*L26*[1]!s_dq_close("000300.SH",I26,1)</f>
        <v>6.4614274456907997E-2</v>
      </c>
      <c r="E26" s="25" t="str">
        <f>[1]!s_div_ifdiv(A26,"2017/12/31")</f>
        <v>是</v>
      </c>
      <c r="F26" s="25" t="str">
        <f>[1]!s_div_progress(A26,"20171231")</f>
        <v>实施</v>
      </c>
      <c r="G26" s="25" t="str">
        <f>[1]!s_div_exdate(A26,"2017/12/31")</f>
        <v>2018-03-30</v>
      </c>
      <c r="H26" s="25">
        <f>[1]!s_div_ifdiv(A26,"2018/06/30")</f>
        <v>0</v>
      </c>
      <c r="I26" s="25" t="str">
        <f>[1]!s_div_recorddate(A26,"2017/12/31")</f>
        <v>2018-03-29</v>
      </c>
      <c r="J26" s="38">
        <f>[1]!s_div_cashbeforetax(A26,"2017/12/31")</f>
        <v>0.9</v>
      </c>
      <c r="K26" s="38">
        <f>[1]!s_dq_close(A26,I26,3)</f>
        <v>50.280000440253581</v>
      </c>
      <c r="L26" s="36">
        <f>J26/K26</f>
        <v>1.7899761179784528E-2</v>
      </c>
      <c r="M26" s="39">
        <f>[1]!s_performanceexpress_perfexnetprofittoshareholder(A26,"2017/12/31",1)</f>
        <v>723023205.60000002</v>
      </c>
      <c r="N26" s="40" t="str">
        <f>[1]!s_div_ifdiv(A26,"2017/06/30")</f>
        <v>否</v>
      </c>
      <c r="O26" s="25">
        <f>[1]!s_div_recorddate(A26,"2017/06/30")</f>
        <v>0</v>
      </c>
      <c r="P26" s="38">
        <f>[1]!s_div_cashbeforetax(A26,"2017/06/30")</f>
        <v>0</v>
      </c>
      <c r="Q26" s="38">
        <f>[1]!s_dq_close(A26,O26,3)</f>
        <v>8.1971022230359534</v>
      </c>
      <c r="R26" s="36">
        <f>P26/Q26</f>
        <v>0</v>
      </c>
    </row>
    <row r="27" spans="1:18" s="41" customFormat="1" x14ac:dyDescent="0.25">
      <c r="A27" s="35" t="s">
        <v>132</v>
      </c>
      <c r="B27" s="35" t="s">
        <v>133</v>
      </c>
      <c r="C27" s="36">
        <v>9.4299999999999994E-4</v>
      </c>
      <c r="D27" s="37">
        <f>C27*L27*[1]!s_dq_close("000300.SH",I27,1)</f>
        <v>1.6406694295592984E-2</v>
      </c>
      <c r="E27" s="25" t="str">
        <f>[1]!s_div_ifdiv(A27,"2017/12/31")</f>
        <v>是</v>
      </c>
      <c r="F27" s="25" t="str">
        <f>[1]!s_div_progress(A27,"20171231")</f>
        <v>实施</v>
      </c>
      <c r="G27" s="25" t="str">
        <f>[1]!s_div_exdate(A27,"2017/12/31")</f>
        <v>2018-04-16</v>
      </c>
      <c r="H27" s="25">
        <f>[1]!s_div_ifdiv(A27,"2018/06/30")</f>
        <v>0</v>
      </c>
      <c r="I27" s="25" t="str">
        <f>[1]!s_div_recorddate(A27,"2017/12/31")</f>
        <v>2018-04-13</v>
      </c>
      <c r="J27" s="38">
        <f>[1]!s_div_cashbeforetax(A27,"2017/12/31")</f>
        <v>0.22000000000000003</v>
      </c>
      <c r="K27" s="38">
        <f>[1]!s_dq_close(A27,I27,3)</f>
        <v>48.949994557631484</v>
      </c>
      <c r="L27" s="36">
        <f>J27/K27</f>
        <v>4.4943825221672312E-3</v>
      </c>
      <c r="M27" s="39">
        <f>[1]!s_performanceexpress_perfexnetprofittoshareholder(A27,"2017/12/31",1)</f>
        <v>4771000000</v>
      </c>
      <c r="N27" s="40" t="str">
        <f>[1]!s_div_ifdiv(A27,"2017/06/30")</f>
        <v>否</v>
      </c>
      <c r="O27" s="25">
        <f>[1]!s_div_recorddate(A27,"2017/06/30")</f>
        <v>0</v>
      </c>
      <c r="P27" s="38">
        <f>[1]!s_div_cashbeforetax(A27,"2017/06/30")</f>
        <v>0</v>
      </c>
      <c r="Q27" s="38">
        <f>[1]!s_dq_close(A27,O27,3)</f>
        <v>9.3829925692752401</v>
      </c>
      <c r="R27" s="36">
        <f>P27/Q27</f>
        <v>0</v>
      </c>
    </row>
    <row r="28" spans="1:18" s="41" customFormat="1" x14ac:dyDescent="0.25">
      <c r="A28" s="35" t="s">
        <v>191</v>
      </c>
      <c r="B28" s="35" t="s">
        <v>192</v>
      </c>
      <c r="C28" s="36">
        <v>3.6070000000000004E-3</v>
      </c>
      <c r="D28" s="37">
        <f>C28*L28*[1]!s_dq_close("000300.SH",I28,1)</f>
        <v>2.0196189448861972E-2</v>
      </c>
      <c r="E28" s="25" t="str">
        <f>[1]!s_div_ifdiv(A28,"2017/12/31")</f>
        <v>是</v>
      </c>
      <c r="F28" s="25" t="str">
        <f>[1]!s_div_progress(A28,"20171231")</f>
        <v>实施</v>
      </c>
      <c r="G28" s="25" t="str">
        <f>[1]!s_div_exdate(A28,"2017/12/31")</f>
        <v>2018-04-18</v>
      </c>
      <c r="H28" s="25">
        <f>[1]!s_div_ifdiv(A28,"2018/06/30")</f>
        <v>0</v>
      </c>
      <c r="I28" s="25" t="str">
        <f>[1]!s_div_recorddate(A28,"2017/12/31")</f>
        <v>2018-04-17</v>
      </c>
      <c r="J28" s="38">
        <f>[1]!s_div_cashbeforetax(A28,"2017/12/31")</f>
        <v>0.02</v>
      </c>
      <c r="K28" s="38">
        <f>[1]!s_dq_close(A28,I28,3)</f>
        <v>13.389999972655149</v>
      </c>
      <c r="L28" s="36">
        <f>J28/K28</f>
        <v>1.4936519821391852E-3</v>
      </c>
      <c r="M28" s="39">
        <f>[1]!s_performanceexpress_perfexnetprofittoshareholder(A28,"2017/12/31",1)</f>
        <v>636901644.01999998</v>
      </c>
      <c r="N28" s="40" t="str">
        <f>[1]!s_div_ifdiv(A28,"2017/06/30")</f>
        <v>否</v>
      </c>
      <c r="O28" s="25">
        <f>[1]!s_div_recorddate(A28,"2017/06/30")</f>
        <v>0</v>
      </c>
      <c r="P28" s="38">
        <f>[1]!s_div_cashbeforetax(A28,"2017/06/30")</f>
        <v>0</v>
      </c>
      <c r="Q28" s="38">
        <f>[1]!s_dq_close(A28,O28,3)</f>
        <v>1.8131500830553247</v>
      </c>
      <c r="R28" s="36">
        <f>P28/Q28</f>
        <v>0</v>
      </c>
    </row>
    <row r="30" spans="1:18" x14ac:dyDescent="0.25">
      <c r="A30" s="19" t="s">
        <v>622</v>
      </c>
      <c r="B30" s="5"/>
      <c r="C30" s="6"/>
      <c r="D30" s="22">
        <f>SUM(D26:D28)</f>
        <v>0.10121715820136296</v>
      </c>
      <c r="E30" s="3"/>
      <c r="F30" s="13"/>
    </row>
    <row r="31" spans="1:18" x14ac:dyDescent="0.25">
      <c r="A31" s="5"/>
      <c r="B31" s="5"/>
      <c r="C31" s="6"/>
      <c r="E31" s="3"/>
      <c r="F31" s="13"/>
    </row>
    <row r="32" spans="1:18" x14ac:dyDescent="0.25">
      <c r="A32" s="9" t="s">
        <v>604</v>
      </c>
      <c r="B32" s="3"/>
      <c r="E32" s="4"/>
      <c r="F32" s="14"/>
    </row>
    <row r="33" spans="1:18" x14ac:dyDescent="0.2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4" spans="1:18" s="41" customFormat="1" x14ac:dyDescent="0.25">
      <c r="A34" s="35" t="s">
        <v>556</v>
      </c>
      <c r="B34" s="35" t="s">
        <v>557</v>
      </c>
      <c r="C34" s="36">
        <v>1.7260000000000001E-3</v>
      </c>
      <c r="D34" s="37">
        <f>C34*L34*[1]!s_dq_close("000300.SH",I34,1)</f>
        <v>9.3347015536406286E-2</v>
      </c>
      <c r="E34" s="25" t="str">
        <f>[1]!s_div_ifdiv(A34,"2017/12/31")</f>
        <v>是</v>
      </c>
      <c r="F34" s="25" t="str">
        <f>[1]!s_div_progress(A34,"20171231")</f>
        <v>实施</v>
      </c>
      <c r="G34" s="25" t="str">
        <f>[1]!s_div_exdate(A34,"2017/12/31")</f>
        <v>2018-04-25</v>
      </c>
      <c r="H34" s="25">
        <f>[1]!s_div_ifdiv(A34,"2018/06/30")</f>
        <v>0</v>
      </c>
      <c r="I34" s="25" t="str">
        <f>[1]!s_div_recorddate(A34,"2017/12/31")</f>
        <v>2018-04-24</v>
      </c>
      <c r="J34" s="38">
        <f>[1]!s_div_cashbeforetax(A34,"2017/12/31")</f>
        <v>0.45</v>
      </c>
      <c r="K34" s="38">
        <f>[1]!s_dq_close(A34,I34,3)</f>
        <v>31.980000415286199</v>
      </c>
      <c r="L34" s="36">
        <f t="shared" ref="L34:L54" si="2">J34/K34</f>
        <v>1.4071294376372284E-2</v>
      </c>
      <c r="M34" s="39">
        <f>[1]!s_performanceexpress_perfexnetprofittoshareholder(A34,"2017/12/31",1)</f>
        <v>905513850.70000005</v>
      </c>
      <c r="N34" s="40" t="str">
        <f>[1]!s_div_ifdiv(A34,"2017/06/30")</f>
        <v>否</v>
      </c>
      <c r="O34" s="25">
        <f>[1]!s_div_recorddate(A34,"2017/06/30")</f>
        <v>0</v>
      </c>
      <c r="P34" s="38">
        <f>[1]!s_div_cashbeforetax(A34,"2017/06/30")</f>
        <v>0</v>
      </c>
      <c r="Q34" s="38">
        <f>[1]!s_dq_close(A34,O34,3)</f>
        <v>4.4092115150603348</v>
      </c>
      <c r="R34" s="36">
        <f t="shared" ref="R34:R53" si="3">P34/Q34</f>
        <v>0</v>
      </c>
    </row>
    <row r="35" spans="1:18" x14ac:dyDescent="0.25">
      <c r="A35" s="35" t="s">
        <v>79</v>
      </c>
      <c r="B35" s="35" t="s">
        <v>80</v>
      </c>
      <c r="C35" s="36">
        <v>2.3080000000000002E-3</v>
      </c>
      <c r="D35" s="37">
        <f>C35*L35*[1]!s_dq_close("000300.SH",I35,1)</f>
        <v>0.37760191305057444</v>
      </c>
      <c r="E35" s="25" t="str">
        <f>[1]!s_div_ifdiv(A35,"2017/12/31")</f>
        <v>是</v>
      </c>
      <c r="F35" s="25" t="str">
        <f>[1]!s_div_progress(A35,"20171231")</f>
        <v>实施</v>
      </c>
      <c r="G35" s="25" t="str">
        <f>[1]!s_div_exdate(A35,"2017/12/31")</f>
        <v>2018-04-27</v>
      </c>
      <c r="H35" s="25">
        <f>[1]!s_div_ifdiv(A35,"2018/06/30")</f>
        <v>0</v>
      </c>
      <c r="I35" s="25" t="str">
        <f>[1]!s_div_recorddate(A35,"2017/12/31")</f>
        <v>2018-04-26</v>
      </c>
      <c r="J35" s="38">
        <f>[1]!s_div_cashbeforetax(A35,"2017/12/31")</f>
        <v>1.1000000000000001</v>
      </c>
      <c r="K35" s="38">
        <f>[1]!s_dq_close(A35,I35,3)</f>
        <v>25.250000308666333</v>
      </c>
      <c r="L35" s="36">
        <f t="shared" si="2"/>
        <v>4.3564355903095056E-2</v>
      </c>
      <c r="M35" s="39">
        <f>[1]!s_performanceexpress_perfexnetprofittoshareholder(A35,"2017/12/31",1)</f>
        <v>0</v>
      </c>
      <c r="N35" s="40" t="str">
        <f>[1]!s_div_ifdiv(A35,"2017/06/30")</f>
        <v>否</v>
      </c>
      <c r="O35" s="25">
        <f>[1]!s_div_recorddate(A35,"2017/06/30")</f>
        <v>0</v>
      </c>
      <c r="P35" s="38">
        <f>[1]!s_div_cashbeforetax(A35,"2017/06/30")</f>
        <v>0</v>
      </c>
      <c r="Q35" s="38">
        <f>[1]!s_dq_close(A35,O35,3)</f>
        <v>0.59947594068361587</v>
      </c>
      <c r="R35" s="36">
        <f t="shared" si="3"/>
        <v>0</v>
      </c>
    </row>
    <row r="36" spans="1:18" s="41" customFormat="1" x14ac:dyDescent="0.25">
      <c r="A36" s="35" t="s">
        <v>339</v>
      </c>
      <c r="B36" s="35" t="s">
        <v>340</v>
      </c>
      <c r="C36" s="36">
        <v>2.2400000000000002E-3</v>
      </c>
      <c r="D36" s="37">
        <f>C36*L36*[1]!s_dq_close("000300.SH",I36,1)</f>
        <v>4.4810454548805542E-2</v>
      </c>
      <c r="E36" s="25" t="str">
        <f>[1]!s_div_ifdiv(A36,"2017/12/31")</f>
        <v>是</v>
      </c>
      <c r="F36" s="25" t="str">
        <f>[1]!s_div_progress(A36,"20171231")</f>
        <v>实施</v>
      </c>
      <c r="G36" s="25" t="str">
        <f>[1]!s_div_exdate(A36,"2017/12/31")</f>
        <v>2018-05-02</v>
      </c>
      <c r="H36" s="25">
        <f>[1]!s_div_ifdiv(A36,"2018/06/30")</f>
        <v>0</v>
      </c>
      <c r="I36" s="25" t="str">
        <f>[1]!s_div_recorddate(A36,"2017/12/31")</f>
        <v>2018-04-27</v>
      </c>
      <c r="J36" s="38">
        <f>[1]!s_div_cashbeforetax(A36,"2017/12/31")</f>
        <v>0.15</v>
      </c>
      <c r="K36" s="38">
        <f>[1]!s_dq_close(A36,I36,3)</f>
        <v>28.169999985720917</v>
      </c>
      <c r="L36" s="36">
        <f t="shared" si="2"/>
        <v>5.3248136342219895E-3</v>
      </c>
      <c r="M36" s="39">
        <f>[1]!s_performanceexpress_perfexnetprofittoshareholder(A36,"2017/12/31",1)</f>
        <v>0</v>
      </c>
      <c r="N36" s="40" t="str">
        <f>[1]!s_div_ifdiv(A36,"2017/06/30")</f>
        <v>否</v>
      </c>
      <c r="O36" s="25">
        <f>[1]!s_div_recorddate(A36,"2017/06/30")</f>
        <v>0</v>
      </c>
      <c r="P36" s="38">
        <f>[1]!s_div_cashbeforetax(A36,"2017/06/30")</f>
        <v>0</v>
      </c>
      <c r="Q36" s="38">
        <f>[1]!s_dq_close(A36,O36,3)</f>
        <v>2.8558162329437149</v>
      </c>
      <c r="R36" s="36">
        <f t="shared" si="3"/>
        <v>0</v>
      </c>
    </row>
    <row r="37" spans="1:18" x14ac:dyDescent="0.25">
      <c r="A37" s="35" t="s">
        <v>562</v>
      </c>
      <c r="B37" s="35" t="s">
        <v>563</v>
      </c>
      <c r="C37" s="36">
        <v>1.111E-3</v>
      </c>
      <c r="D37" s="37">
        <f>C37*L37*[1]!s_dq_close("000300.SH",I37,1)</f>
        <v>2.0284768024035761E-2</v>
      </c>
      <c r="E37" s="25" t="str">
        <f>[1]!s_div_ifdiv(A37,"2017/12/31")</f>
        <v>是</v>
      </c>
      <c r="F37" s="25" t="str">
        <f>[1]!s_div_progress(A37,"20171231")</f>
        <v>实施</v>
      </c>
      <c r="G37" s="25" t="str">
        <f>[1]!s_div_exdate(A37,"2017/12/31")</f>
        <v>2018-05-02</v>
      </c>
      <c r="H37" s="25">
        <f>[1]!s_div_ifdiv(A37,"2018/06/30")</f>
        <v>0</v>
      </c>
      <c r="I37" s="25" t="str">
        <f>[1]!s_div_recorddate(A37,"2017/12/31")</f>
        <v>2018-04-27</v>
      </c>
      <c r="J37" s="38">
        <f>[1]!s_div_cashbeforetax(A37,"2017/12/31")</f>
        <v>0.16999999999999998</v>
      </c>
      <c r="K37" s="38">
        <f>[1]!s_dq_close(A37,I37,3)</f>
        <v>34.980003898207215</v>
      </c>
      <c r="L37" s="36">
        <f t="shared" si="2"/>
        <v>4.8599194126651537E-3</v>
      </c>
      <c r="M37" s="39">
        <f>[1]!s_performanceexpress_perfexnetprofittoshareholder(A37,"2017/12/31",1)</f>
        <v>1505417885.1900001</v>
      </c>
      <c r="N37" s="40" t="str">
        <f>[1]!s_div_ifdiv(A37,"2017/06/30")</f>
        <v>否</v>
      </c>
      <c r="O37" s="25">
        <f>[1]!s_div_recorddate(A37,"2017/06/30")</f>
        <v>0</v>
      </c>
      <c r="P37" s="38">
        <f>[1]!s_div_cashbeforetax(A37,"2017/06/30")</f>
        <v>0</v>
      </c>
      <c r="Q37" s="38">
        <f>[1]!s_dq_close(A37,O37,3)</f>
        <v>12.190403605404217</v>
      </c>
      <c r="R37" s="36">
        <f t="shared" si="3"/>
        <v>0</v>
      </c>
    </row>
    <row r="38" spans="1:18" s="41" customFormat="1" x14ac:dyDescent="0.25">
      <c r="A38" s="35" t="s">
        <v>375</v>
      </c>
      <c r="B38" s="35" t="s">
        <v>376</v>
      </c>
      <c r="C38" s="36">
        <v>1.9850000000000002E-3</v>
      </c>
      <c r="D38" s="37">
        <f>C38*L38*[1]!s_dq_close("000300.SH",I38,1)</f>
        <v>0.40653916334296908</v>
      </c>
      <c r="E38" s="25" t="str">
        <f>[1]!s_div_ifdiv(A38,"2017/12/31")</f>
        <v>是</v>
      </c>
      <c r="F38" s="25" t="str">
        <f>[1]!s_div_progress(A38,"20171231")</f>
        <v>实施</v>
      </c>
      <c r="G38" s="25" t="str">
        <f>[1]!s_div_exdate(A38,"2017/12/31")</f>
        <v>2018-05-04</v>
      </c>
      <c r="H38" s="25">
        <f>[1]!s_div_ifdiv(A38,"2018/06/30")</f>
        <v>0</v>
      </c>
      <c r="I38" s="25" t="str">
        <f>[1]!s_div_recorddate(A38,"2017/12/31")</f>
        <v>2018-05-03</v>
      </c>
      <c r="J38" s="38">
        <f>[1]!s_div_cashbeforetax(A38,"2017/12/31")</f>
        <v>0.5</v>
      </c>
      <c r="K38" s="38">
        <f>[1]!s_dq_close(A38,I38,3)</f>
        <v>9.2599998688788254</v>
      </c>
      <c r="L38" s="36">
        <f t="shared" si="2"/>
        <v>5.399568111014872E-2</v>
      </c>
      <c r="M38" s="39">
        <f>[1]!s_performanceexpress_perfexnetprofittoshareholder(A38,"2017/12/31",1)</f>
        <v>0</v>
      </c>
      <c r="N38" s="40" t="str">
        <f>[1]!s_div_ifdiv(A38,"2017/06/30")</f>
        <v>否</v>
      </c>
      <c r="O38" s="25">
        <f>[1]!s_div_recorddate(A38,"2017/06/30")</f>
        <v>0</v>
      </c>
      <c r="P38" s="38">
        <f>[1]!s_div_cashbeforetax(A38,"2017/06/30")</f>
        <v>0</v>
      </c>
      <c r="Q38" s="38">
        <f>[1]!s_dq_close(A38,O38,3)</f>
        <v>0.29227749568244782</v>
      </c>
      <c r="R38" s="36">
        <f t="shared" si="3"/>
        <v>0</v>
      </c>
    </row>
    <row r="39" spans="1:18" s="41" customFormat="1" x14ac:dyDescent="0.25">
      <c r="A39" s="35" t="s">
        <v>15</v>
      </c>
      <c r="B39" s="35" t="s">
        <v>16</v>
      </c>
      <c r="C39" s="36">
        <v>2.1434000000000002E-2</v>
      </c>
      <c r="D39" s="37">
        <f>C39*L39*[1]!s_dq_close("000300.SH",I39,1)</f>
        <v>1.8761346260860421</v>
      </c>
      <c r="E39" s="25" t="str">
        <f>[1]!s_div_ifdiv(A39,"2017/12/31")</f>
        <v>是</v>
      </c>
      <c r="F39" s="25" t="str">
        <f>[1]!s_div_progress(A39,"20171231")</f>
        <v>实施</v>
      </c>
      <c r="G39" s="25" t="str">
        <f>[1]!s_div_exdate(A39,"2017/12/31")</f>
        <v>2018-05-04</v>
      </c>
      <c r="H39" s="25">
        <f>[1]!s_div_ifdiv(A39,"2018/06/30")</f>
        <v>0</v>
      </c>
      <c r="I39" s="25" t="str">
        <f>[1]!s_div_recorddate(A39,"2017/12/31")</f>
        <v>2018-05-03</v>
      </c>
      <c r="J39" s="38">
        <f>[1]!s_div_cashbeforetax(A39,"2017/12/31")</f>
        <v>1.2</v>
      </c>
      <c r="K39" s="38">
        <f>[1]!s_dq_close(A39,I39,3)</f>
        <v>51.999998089479234</v>
      </c>
      <c r="L39" s="36">
        <f t="shared" si="2"/>
        <v>2.3076923924787354E-2</v>
      </c>
      <c r="M39" s="39">
        <f>[1]!s_performanceexpress_perfexnetprofittoshareholder(A39,"2017/12/31",1)</f>
        <v>0</v>
      </c>
      <c r="N39" s="40" t="str">
        <f>[1]!s_div_ifdiv(A39,"2017/06/30")</f>
        <v>否</v>
      </c>
      <c r="O39" s="25">
        <f>[1]!s_div_recorddate(A39,"2017/06/30")</f>
        <v>0</v>
      </c>
      <c r="P39" s="38">
        <f>[1]!s_div_cashbeforetax(A39,"2017/06/30")</f>
        <v>0</v>
      </c>
      <c r="Q39" s="38">
        <f>[1]!s_dq_close(A39,O39,3)</f>
        <v>9.6071901084152298</v>
      </c>
      <c r="R39" s="36">
        <f t="shared" si="3"/>
        <v>0</v>
      </c>
    </row>
    <row r="40" spans="1:18" x14ac:dyDescent="0.25">
      <c r="A40" s="35" t="s">
        <v>549</v>
      </c>
      <c r="B40" s="35" t="s">
        <v>550</v>
      </c>
      <c r="C40" s="36">
        <v>1.3810000000000001E-3</v>
      </c>
      <c r="D40" s="37">
        <f>C40*L40*[1]!s_dq_close("000300.SH",I40,1)</f>
        <v>0.10346930069564758</v>
      </c>
      <c r="E40" s="25" t="str">
        <f>[1]!s_div_ifdiv(A40,"2017/12/31")</f>
        <v>是</v>
      </c>
      <c r="F40" s="25" t="str">
        <f>[1]!s_div_progress(A40,"20171231")</f>
        <v>实施</v>
      </c>
      <c r="G40" s="25" t="str">
        <f>[1]!s_div_exdate(A40,"2017/12/31")</f>
        <v>2018-05-04</v>
      </c>
      <c r="H40" s="25">
        <f>[1]!s_div_ifdiv(A40,"2018/06/30")</f>
        <v>0</v>
      </c>
      <c r="I40" s="25" t="str">
        <f>[1]!s_div_recorddate(A40,"2017/12/31")</f>
        <v>2018-05-03</v>
      </c>
      <c r="J40" s="38">
        <f>[1]!s_div_cashbeforetax(A40,"2017/12/31")</f>
        <v>0.8</v>
      </c>
      <c r="K40" s="38">
        <f>[1]!s_dq_close(A40,I40,3)</f>
        <v>40.499998379290041</v>
      </c>
      <c r="L40" s="36">
        <f t="shared" si="2"/>
        <v>1.9753087210222845E-2</v>
      </c>
      <c r="M40" s="39">
        <f>[1]!s_performanceexpress_perfexnetprofittoshareholder(A40,"2017/12/31",1)</f>
        <v>1451984626.6600001</v>
      </c>
      <c r="N40" s="40" t="str">
        <f>[1]!s_div_ifdiv(A40,"2017/06/30")</f>
        <v>否</v>
      </c>
      <c r="O40" s="25">
        <f>[1]!s_div_recorddate(A40,"2017/06/30")</f>
        <v>0</v>
      </c>
      <c r="P40" s="38">
        <f>[1]!s_div_cashbeforetax(A40,"2017/06/30")</f>
        <v>0</v>
      </c>
      <c r="Q40" s="38">
        <f>[1]!s_dq_close(A40,O40,3)</f>
        <v>6.251982896233196</v>
      </c>
      <c r="R40" s="36">
        <f t="shared" si="3"/>
        <v>0</v>
      </c>
    </row>
    <row r="41" spans="1:18" x14ac:dyDescent="0.25">
      <c r="A41" s="35" t="s">
        <v>558</v>
      </c>
      <c r="B41" s="35" t="s">
        <v>559</v>
      </c>
      <c r="C41" s="36">
        <v>9.7900000000000005E-4</v>
      </c>
      <c r="D41" s="37">
        <f>C41*L41*[1]!s_dq_close("000300.SH",I41,1)</f>
        <v>0.11428880438353815</v>
      </c>
      <c r="E41" s="25" t="str">
        <f>[1]!s_div_ifdiv(A41,"2017/12/31")</f>
        <v>是</v>
      </c>
      <c r="F41" s="25" t="str">
        <f>[1]!s_div_progress(A41,"20171231")</f>
        <v>实施</v>
      </c>
      <c r="G41" s="25" t="str">
        <f>[1]!s_div_exdate(A41,"2017/12/31")</f>
        <v>2018-05-04</v>
      </c>
      <c r="H41" s="25">
        <f>[1]!s_div_ifdiv(A41,"2018/06/30")</f>
        <v>0</v>
      </c>
      <c r="I41" s="25" t="str">
        <f>[1]!s_div_recorddate(A41,"2017/12/31")</f>
        <v>2018-05-03</v>
      </c>
      <c r="J41" s="38">
        <f>[1]!s_div_cashbeforetax(A41,"2017/12/31")</f>
        <v>0.55000000000000004</v>
      </c>
      <c r="K41" s="38">
        <f>[1]!s_dq_close(A41,I41,3)</f>
        <v>17.869999733229982</v>
      </c>
      <c r="L41" s="36">
        <f t="shared" si="2"/>
        <v>3.0777840414695307E-2</v>
      </c>
      <c r="M41" s="39">
        <f>[1]!s_performanceexpress_perfexnetprofittoshareholder(A41,"2017/12/31",1)</f>
        <v>2493241429.6799998</v>
      </c>
      <c r="N41" s="40" t="str">
        <f>[1]!s_div_ifdiv(A41,"2017/06/30")</f>
        <v>是</v>
      </c>
      <c r="O41" s="25" t="str">
        <f>[1]!s_div_recorddate(A41,"2017/06/30")</f>
        <v>2017-12-06</v>
      </c>
      <c r="P41" s="38">
        <f>[1]!s_div_cashbeforetax(A41,"2017/06/30")</f>
        <v>0.5</v>
      </c>
      <c r="Q41" s="38">
        <f>[1]!s_dq_close(A41,O41,3)</f>
        <v>15.706584301842726</v>
      </c>
      <c r="R41" s="36">
        <f t="shared" si="3"/>
        <v>3.1833783233273641E-2</v>
      </c>
    </row>
    <row r="42" spans="1:18" s="41" customFormat="1" x14ac:dyDescent="0.25">
      <c r="A42" s="35" t="s">
        <v>576</v>
      </c>
      <c r="B42" s="35" t="s">
        <v>577</v>
      </c>
      <c r="C42" s="36">
        <v>1.616E-3</v>
      </c>
      <c r="D42" s="37">
        <f>C42*L42*[1]!s_dq_close("000300.SH",I42,1)</f>
        <v>0.11940561614943403</v>
      </c>
      <c r="E42" s="25" t="str">
        <f>[1]!s_div_ifdiv(A42,"2017/12/31")</f>
        <v>是</v>
      </c>
      <c r="F42" s="25" t="str">
        <f>[1]!s_div_progress(A42,"20171231")</f>
        <v>实施</v>
      </c>
      <c r="G42" s="25" t="str">
        <f>[1]!s_div_exdate(A42,"2017/12/31")</f>
        <v>2018-05-04</v>
      </c>
      <c r="H42" s="25">
        <f>[1]!s_div_ifdiv(A42,"2018/06/30")</f>
        <v>0</v>
      </c>
      <c r="I42" s="25" t="str">
        <f>[1]!s_div_recorddate(A42,"2017/12/31")</f>
        <v>2018-05-03</v>
      </c>
      <c r="J42" s="38">
        <f>[1]!s_div_cashbeforetax(A42,"2017/12/31")</f>
        <v>0.06</v>
      </c>
      <c r="K42" s="38">
        <f>[1]!s_dq_close(A42,I42,3)</f>
        <v>3.0799999326308338</v>
      </c>
      <c r="L42" s="36">
        <f t="shared" si="2"/>
        <v>1.9480519906618955E-2</v>
      </c>
      <c r="M42" s="39">
        <f>[1]!s_performanceexpress_perfexnetprofittoshareholder(A42,"2017/12/31",1)</f>
        <v>0</v>
      </c>
      <c r="N42" s="40" t="str">
        <f>[1]!s_div_ifdiv(A42,"2017/06/30")</f>
        <v>否</v>
      </c>
      <c r="O42" s="25">
        <f>[1]!s_div_recorddate(A42,"2017/06/30")</f>
        <v>0</v>
      </c>
      <c r="P42" s="38">
        <f>[1]!s_div_cashbeforetax(A42,"2017/06/30")</f>
        <v>0</v>
      </c>
      <c r="Q42" s="38">
        <f>[1]!s_dq_close(A42,O42,3)</f>
        <v>1.8205715279294921</v>
      </c>
      <c r="R42" s="36">
        <f t="shared" si="3"/>
        <v>0</v>
      </c>
    </row>
    <row r="43" spans="1:18" x14ac:dyDescent="0.25">
      <c r="A43" s="35" t="s">
        <v>419</v>
      </c>
      <c r="B43" s="35" t="s">
        <v>420</v>
      </c>
      <c r="C43" s="36">
        <v>1.7930000000000001E-3</v>
      </c>
      <c r="D43" s="37">
        <f>C43*L43*[1]!s_dq_close("000300.SH",I43,1)</f>
        <v>2.3914683302243635E-2</v>
      </c>
      <c r="E43" s="25" t="str">
        <f>[1]!s_div_ifdiv(A43,"2017/12/31")</f>
        <v>是</v>
      </c>
      <c r="F43" s="25" t="str">
        <f>[1]!s_div_progress(A43,"20171231")</f>
        <v>实施</v>
      </c>
      <c r="G43" s="25" t="str">
        <f>[1]!s_div_exdate(A43,"2017/12/31")</f>
        <v>2018-05-07</v>
      </c>
      <c r="H43" s="25">
        <f>[1]!s_div_ifdiv(A43,"2018/06/30")</f>
        <v>0</v>
      </c>
      <c r="I43" s="25" t="str">
        <f>[1]!s_div_recorddate(A43,"2017/12/31")</f>
        <v>2018-05-04</v>
      </c>
      <c r="J43" s="38">
        <f>[1]!s_div_cashbeforetax(A43,"2017/12/31")</f>
        <v>0.01</v>
      </c>
      <c r="K43" s="38">
        <f>[1]!s_dq_close(A43,I43,3)</f>
        <v>2.8299995896935219</v>
      </c>
      <c r="L43" s="36">
        <f t="shared" si="2"/>
        <v>3.5335694169068631E-3</v>
      </c>
      <c r="M43" s="39">
        <f>[1]!s_performanceexpress_perfexnetprofittoshareholder(A43,"2017/12/31",1)</f>
        <v>0</v>
      </c>
      <c r="N43" s="40" t="str">
        <f>[1]!s_div_ifdiv(A43,"2017/06/30")</f>
        <v>否</v>
      </c>
      <c r="O43" s="25">
        <f>[1]!s_div_recorddate(A43,"2017/06/30")</f>
        <v>0</v>
      </c>
      <c r="P43" s="38">
        <f>[1]!s_div_cashbeforetax(A43,"2017/06/30")</f>
        <v>0</v>
      </c>
      <c r="Q43" s="38">
        <f>[1]!s_dq_close(A43,O43,3)</f>
        <v>14.70089534484506</v>
      </c>
      <c r="R43" s="36">
        <f t="shared" si="3"/>
        <v>0</v>
      </c>
    </row>
    <row r="44" spans="1:18" ht="12.75" customHeight="1" x14ac:dyDescent="0.25">
      <c r="A44" s="35" t="s">
        <v>149</v>
      </c>
      <c r="B44" s="35" t="s">
        <v>150</v>
      </c>
      <c r="C44" s="36">
        <v>3.6909999999999998E-3</v>
      </c>
      <c r="D44" s="37">
        <f>C44*L44*[1]!s_dq_close("000300.SH",I44,1)</f>
        <v>5.1849798941460148E-2</v>
      </c>
      <c r="E44" s="25" t="str">
        <f>[1]!s_div_ifdiv(A44,"2017/12/31")</f>
        <v>是</v>
      </c>
      <c r="F44" s="25" t="str">
        <f>[1]!s_div_progress(A44,"20171231")</f>
        <v>实施</v>
      </c>
      <c r="G44" s="25" t="str">
        <f>[1]!s_div_exdate(A44,"2017/12/31")</f>
        <v>2018-05-07</v>
      </c>
      <c r="H44" s="25">
        <f>[1]!s_div_ifdiv(A44,"2018/06/30")</f>
        <v>0</v>
      </c>
      <c r="I44" s="25" t="str">
        <f>[1]!s_div_recorddate(A44,"2017/12/31")</f>
        <v>2018-05-04</v>
      </c>
      <c r="J44" s="38">
        <f>[1]!s_div_cashbeforetax(A44,"2017/12/31")</f>
        <v>0.2</v>
      </c>
      <c r="K44" s="38">
        <f>[1]!s_dq_close(A44,I44,3)</f>
        <v>53.740002358850646</v>
      </c>
      <c r="L44" s="36">
        <f t="shared" si="2"/>
        <v>3.7216224641095732E-3</v>
      </c>
      <c r="M44" s="39">
        <f>[1]!s_performanceexpress_perfexnetprofittoshareholder(A44,"2017/12/31",1)</f>
        <v>2152427795.0300002</v>
      </c>
      <c r="N44" s="40" t="str">
        <f>[1]!s_div_ifdiv(A44,"2017/06/30")</f>
        <v>否</v>
      </c>
      <c r="O44" s="25">
        <f>[1]!s_div_recorddate(A44,"2017/06/30")</f>
        <v>0</v>
      </c>
      <c r="P44" s="38">
        <f>[1]!s_div_cashbeforetax(A44,"2017/06/30")</f>
        <v>0</v>
      </c>
      <c r="Q44" s="38">
        <f>[1]!s_dq_close(A44,O44,3)</f>
        <v>12.820847299772096</v>
      </c>
      <c r="R44" s="36">
        <f t="shared" si="3"/>
        <v>0</v>
      </c>
    </row>
    <row r="45" spans="1:18" x14ac:dyDescent="0.25">
      <c r="A45" s="35" t="s">
        <v>134</v>
      </c>
      <c r="B45" s="35" t="s">
        <v>135</v>
      </c>
      <c r="C45" s="36">
        <v>1.1000000000000001E-3</v>
      </c>
      <c r="D45" s="37">
        <f>C45*L45*[1]!s_dq_close("000300.SH",I45,1)</f>
        <v>6.243696338230266E-2</v>
      </c>
      <c r="E45" s="25" t="str">
        <f>[1]!s_div_ifdiv(A45,"2017/12/31")</f>
        <v>是</v>
      </c>
      <c r="F45" s="25" t="str">
        <f>[1]!s_div_progress(A45,"20171231")</f>
        <v>实施</v>
      </c>
      <c r="G45" s="25" t="str">
        <f>[1]!s_div_exdate(A45,"2017/12/31")</f>
        <v>2018-05-07</v>
      </c>
      <c r="H45" s="25">
        <f>[1]!s_div_ifdiv(A45,"2018/06/30")</f>
        <v>0</v>
      </c>
      <c r="I45" s="25" t="str">
        <f>[1]!s_div_recorddate(A45,"2017/12/31")</f>
        <v>2018-05-04</v>
      </c>
      <c r="J45" s="38">
        <f>[1]!s_div_cashbeforetax(A45,"2017/12/31")</f>
        <v>0.08</v>
      </c>
      <c r="K45" s="38">
        <f>[1]!s_dq_close(A45,I45,3)</f>
        <v>5.3199998014981915</v>
      </c>
      <c r="L45" s="36">
        <f t="shared" si="2"/>
        <v>1.5037594546050697E-2</v>
      </c>
      <c r="M45" s="39">
        <f>[1]!s_performanceexpress_perfexnetprofittoshareholder(A45,"2017/12/31",1)</f>
        <v>1254056251.6199999</v>
      </c>
      <c r="N45" s="40" t="str">
        <f>[1]!s_div_ifdiv(A45,"2017/06/30")</f>
        <v>否</v>
      </c>
      <c r="O45" s="25">
        <f>[1]!s_div_recorddate(A45,"2017/06/30")</f>
        <v>0</v>
      </c>
      <c r="P45" s="38">
        <f>[1]!s_div_cashbeforetax(A45,"2017/06/30")</f>
        <v>0</v>
      </c>
      <c r="Q45" s="38">
        <f>[1]!s_dq_close(A45,O45,3)</f>
        <v>6.2310958044161691</v>
      </c>
      <c r="R45" s="36">
        <f t="shared" si="3"/>
        <v>0</v>
      </c>
    </row>
    <row r="46" spans="1:18" s="41" customFormat="1" x14ac:dyDescent="0.25">
      <c r="A46" s="35" t="s">
        <v>199</v>
      </c>
      <c r="B46" s="35" t="s">
        <v>200</v>
      </c>
      <c r="C46" s="36">
        <v>1.2099999999999999E-3</v>
      </c>
      <c r="D46" s="37">
        <f>C46*L46*[1]!s_dq_close("000300.SH",I46,1)</f>
        <v>2.7154477932355984E-2</v>
      </c>
      <c r="E46" s="25" t="str">
        <f>[1]!s_div_ifdiv(A46,"2017/12/31")</f>
        <v>是</v>
      </c>
      <c r="F46" s="25" t="str">
        <f>[1]!s_div_progress(A46,"20171231")</f>
        <v>实施</v>
      </c>
      <c r="G46" s="25" t="str">
        <f>[1]!s_div_exdate(A46,"2017/12/31")</f>
        <v>2018-05-09</v>
      </c>
      <c r="H46" s="25">
        <f>[1]!s_div_ifdiv(A46,"2018/06/30")</f>
        <v>0</v>
      </c>
      <c r="I46" s="25" t="str">
        <f>[1]!s_div_recorddate(A46,"2017/12/31")</f>
        <v>2018-05-08</v>
      </c>
      <c r="J46" s="38">
        <f>[1]!s_div_cashbeforetax(A46,"2017/12/31")</f>
        <v>0.12</v>
      </c>
      <c r="K46" s="38">
        <f>[1]!s_dq_close(A46,I46,3)</f>
        <v>20.739999430036431</v>
      </c>
      <c r="L46" s="36">
        <f t="shared" si="2"/>
        <v>5.7859210847523738E-3</v>
      </c>
      <c r="M46" s="39">
        <f>[1]!s_performanceexpress_perfexnetprofittoshareholder(A46,"2017/12/31",1)</f>
        <v>1067570400</v>
      </c>
      <c r="N46" s="40" t="str">
        <f>[1]!s_div_ifdiv(A46,"2017/06/30")</f>
        <v>否</v>
      </c>
      <c r="O46" s="25">
        <f>[1]!s_div_recorddate(A46,"2017/06/30")</f>
        <v>0</v>
      </c>
      <c r="P46" s="38">
        <f>[1]!s_div_cashbeforetax(A46,"2017/06/30")</f>
        <v>0</v>
      </c>
      <c r="Q46" s="38">
        <f>[1]!s_dq_close(A46,O46,3)</f>
        <v>7.7546309239386009</v>
      </c>
      <c r="R46" s="36">
        <f t="shared" si="3"/>
        <v>0</v>
      </c>
    </row>
    <row r="47" spans="1:18" s="41" customFormat="1" x14ac:dyDescent="0.25">
      <c r="A47" s="35" t="s">
        <v>35</v>
      </c>
      <c r="B47" s="35" t="s">
        <v>36</v>
      </c>
      <c r="C47" s="36">
        <v>1.034E-3</v>
      </c>
      <c r="D47" s="37">
        <f>C47*L47*[1]!s_dq_close("000300.SH",I47,1)</f>
        <v>9.6873230561318802E-2</v>
      </c>
      <c r="E47" s="25" t="str">
        <f>[1]!s_div_ifdiv(A47,"2017/12/31")</f>
        <v>是</v>
      </c>
      <c r="F47" s="25" t="str">
        <f>[1]!s_div_progress(A47,"20171231")</f>
        <v>实施</v>
      </c>
      <c r="G47" s="25" t="str">
        <f>[1]!s_div_exdate(A47,"2017/12/31")</f>
        <v>2018-05-09</v>
      </c>
      <c r="H47" s="25">
        <f>[1]!s_div_ifdiv(A47,"2018/06/30")</f>
        <v>0</v>
      </c>
      <c r="I47" s="25" t="str">
        <f>[1]!s_div_recorddate(A47,"2017/12/31")</f>
        <v>2018-05-08</v>
      </c>
      <c r="J47" s="38">
        <f>[1]!s_div_cashbeforetax(A47,"2017/12/31")</f>
        <v>0.2</v>
      </c>
      <c r="K47" s="38">
        <f>[1]!s_dq_close(A47,I47,3)</f>
        <v>8.2799999227059988</v>
      </c>
      <c r="L47" s="36">
        <f t="shared" si="2"/>
        <v>2.415458959746436E-2</v>
      </c>
      <c r="M47" s="39">
        <f>[1]!s_performanceexpress_perfexnetprofittoshareholder(A47,"2017/12/31",1)</f>
        <v>0</v>
      </c>
      <c r="N47" s="40" t="str">
        <f>[1]!s_div_ifdiv(A47,"2017/06/30")</f>
        <v>否</v>
      </c>
      <c r="O47" s="25">
        <f>[1]!s_div_recorddate(A47,"2017/06/30")</f>
        <v>0</v>
      </c>
      <c r="P47" s="38">
        <f>[1]!s_div_cashbeforetax(A47,"2017/06/30")</f>
        <v>0</v>
      </c>
      <c r="Q47" s="38">
        <f>[1]!s_dq_close(A47,O47,3)</f>
        <v>0.26838194732358633</v>
      </c>
      <c r="R47" s="36">
        <f t="shared" si="3"/>
        <v>0</v>
      </c>
    </row>
    <row r="48" spans="1:18" s="41" customFormat="1" x14ac:dyDescent="0.25">
      <c r="A48" s="35" t="s">
        <v>91</v>
      </c>
      <c r="B48" s="35" t="s">
        <v>92</v>
      </c>
      <c r="C48" s="36">
        <v>4.3630000000000006E-3</v>
      </c>
      <c r="D48" s="37">
        <f>C48*L48*[1]!s_dq_close("000300.SH",I48,1)</f>
        <v>0.46404481751550847</v>
      </c>
      <c r="E48" s="25" t="str">
        <f>[1]!s_div_ifdiv(A48,"2017/12/31")</f>
        <v>是</v>
      </c>
      <c r="F48" s="25" t="str">
        <f>[1]!s_div_progress(A48,"20171231")</f>
        <v>实施</v>
      </c>
      <c r="G48" s="25" t="str">
        <f>[1]!s_div_exdate(A48,"2017/12/31")</f>
        <v>2018-05-09</v>
      </c>
      <c r="H48" s="25">
        <f>[1]!s_div_ifdiv(A48,"2018/06/30")</f>
        <v>0</v>
      </c>
      <c r="I48" s="25" t="str">
        <f>[1]!s_div_recorddate(A48,"2017/12/31")</f>
        <v>2018-05-08</v>
      </c>
      <c r="J48" s="38">
        <f>[1]!s_div_cashbeforetax(A48,"2017/12/31")</f>
        <v>0.62</v>
      </c>
      <c r="K48" s="38">
        <f>[1]!s_dq_close(A48,I48,3)</f>
        <v>22.609999720019189</v>
      </c>
      <c r="L48" s="36">
        <f t="shared" si="2"/>
        <v>2.7421495253316785E-2</v>
      </c>
      <c r="M48" s="39">
        <f>[1]!s_performanceexpress_perfexnetprofittoshareholder(A48,"2017/12/31",1)</f>
        <v>12214541200</v>
      </c>
      <c r="N48" s="40" t="str">
        <f>[1]!s_div_ifdiv(A48,"2017/06/30")</f>
        <v>否</v>
      </c>
      <c r="O48" s="25">
        <f>[1]!s_div_recorddate(A48,"2017/06/30")</f>
        <v>0</v>
      </c>
      <c r="P48" s="38">
        <f>[1]!s_div_cashbeforetax(A48,"2017/06/30")</f>
        <v>0</v>
      </c>
      <c r="Q48" s="38">
        <f>[1]!s_dq_close(A48,O48,3)</f>
        <v>21.63318407245157</v>
      </c>
      <c r="R48" s="36">
        <f t="shared" si="3"/>
        <v>0</v>
      </c>
    </row>
    <row r="49" spans="1:18" s="41" customFormat="1" x14ac:dyDescent="0.25">
      <c r="A49" s="35" t="s">
        <v>465</v>
      </c>
      <c r="B49" s="35" t="s">
        <v>466</v>
      </c>
      <c r="C49" s="36">
        <v>1.7499999999999998E-3</v>
      </c>
      <c r="D49" s="37">
        <f>C49*L49*[1]!s_dq_close("000300.SH",I49,1)</f>
        <v>0.12719641662707165</v>
      </c>
      <c r="E49" s="25" t="str">
        <f>[1]!s_div_ifdiv(A49,"2017/12/31")</f>
        <v>是</v>
      </c>
      <c r="F49" s="25" t="str">
        <f>[1]!s_div_progress(A49,"20171231")</f>
        <v>实施</v>
      </c>
      <c r="G49" s="25" t="str">
        <f>[1]!s_div_exdate(A49,"2017/12/31")</f>
        <v>2018-05-10</v>
      </c>
      <c r="H49" s="25">
        <f>[1]!s_div_ifdiv(A49,"2018/06/30")</f>
        <v>0</v>
      </c>
      <c r="I49" s="25" t="str">
        <f>[1]!s_div_recorddate(A49,"2017/12/31")</f>
        <v>2018-05-09</v>
      </c>
      <c r="J49" s="38">
        <f>[1]!s_div_cashbeforetax(A49,"2017/12/31")</f>
        <v>0.15</v>
      </c>
      <c r="K49" s="38">
        <f>[1]!s_dq_close(A49,I49,3)</f>
        <v>7.9899970215332123</v>
      </c>
      <c r="L49" s="36">
        <f t="shared" si="2"/>
        <v>1.87734738318108E-2</v>
      </c>
      <c r="M49" s="39">
        <f>[1]!s_performanceexpress_perfexnetprofittoshareholder(A49,"2017/12/31",1)</f>
        <v>0</v>
      </c>
      <c r="N49" s="40" t="str">
        <f>[1]!s_div_ifdiv(A49,"2017/06/30")</f>
        <v>否</v>
      </c>
      <c r="O49" s="25">
        <f>[1]!s_div_recorddate(A49,"2017/06/30")</f>
        <v>0</v>
      </c>
      <c r="P49" s="38">
        <f>[1]!s_div_cashbeforetax(A49,"2017/06/30")</f>
        <v>0</v>
      </c>
      <c r="Q49" s="38">
        <f>[1]!s_dq_close(A49,O49,3)</f>
        <v>6.7567070659528143</v>
      </c>
      <c r="R49" s="36">
        <f t="shared" si="3"/>
        <v>0</v>
      </c>
    </row>
    <row r="50" spans="1:18" s="41" customFormat="1" x14ac:dyDescent="0.25">
      <c r="A50" s="35" t="s">
        <v>147</v>
      </c>
      <c r="B50" s="35" t="s">
        <v>148</v>
      </c>
      <c r="C50" s="36">
        <v>1.3880000000000001E-3</v>
      </c>
      <c r="D50" s="37">
        <f>C50*L50*[1]!s_dq_close("000300.SH",I50,1)</f>
        <v>4.0442534190290778E-2</v>
      </c>
      <c r="E50" s="25" t="str">
        <f>[1]!s_div_ifdiv(A50,"2017/12/31")</f>
        <v>是</v>
      </c>
      <c r="F50" s="25" t="str">
        <f>[1]!s_div_progress(A50,"20171231")</f>
        <v>实施</v>
      </c>
      <c r="G50" s="25" t="str">
        <f>[1]!s_div_exdate(A50,"2017/12/31")</f>
        <v>2018-05-10</v>
      </c>
      <c r="H50" s="25">
        <f>[1]!s_div_ifdiv(A50,"2018/06/30")</f>
        <v>0</v>
      </c>
      <c r="I50" s="25" t="str">
        <f>[1]!s_div_recorddate(A50,"2017/12/31")</f>
        <v>2018-05-09</v>
      </c>
      <c r="J50" s="38">
        <f>[1]!s_div_cashbeforetax(A50,"2017/12/31")</f>
        <v>0.08</v>
      </c>
      <c r="K50" s="38">
        <f>[1]!s_dq_close(A50,I50,3)</f>
        <v>10.630000330474077</v>
      </c>
      <c r="L50" s="36">
        <f t="shared" si="2"/>
        <v>7.5258699447690574E-3</v>
      </c>
      <c r="M50" s="39">
        <f>[1]!s_performanceexpress_perfexnetprofittoshareholder(A50,"2017/12/31",1)</f>
        <v>293904463.26999998</v>
      </c>
      <c r="N50" s="40" t="str">
        <f>[1]!s_div_ifdiv(A50,"2017/06/30")</f>
        <v>否</v>
      </c>
      <c r="O50" s="25">
        <f>[1]!s_div_recorddate(A50,"2017/06/30")</f>
        <v>0</v>
      </c>
      <c r="P50" s="38">
        <f>[1]!s_div_cashbeforetax(A50,"2017/06/30")</f>
        <v>0</v>
      </c>
      <c r="Q50" s="38">
        <f>[1]!s_dq_close(A50,O50,3)</f>
        <v>7.5690690818156794</v>
      </c>
      <c r="R50" s="36">
        <f t="shared" si="3"/>
        <v>0</v>
      </c>
    </row>
    <row r="51" spans="1:18" s="41" customFormat="1" x14ac:dyDescent="0.25">
      <c r="A51" s="35" t="s">
        <v>207</v>
      </c>
      <c r="B51" s="35" t="s">
        <v>208</v>
      </c>
      <c r="C51" s="36">
        <v>1.0169999999999999E-3</v>
      </c>
      <c r="D51" s="37">
        <f>C51*L51*[1]!s_dq_close("000300.SH",I51,1)</f>
        <v>6.4680622530470536E-2</v>
      </c>
      <c r="E51" s="25" t="str">
        <f>[1]!s_div_ifdiv(A51,"2017/12/31")</f>
        <v>是</v>
      </c>
      <c r="F51" s="25" t="str">
        <f>[1]!s_div_progress(A51,"20171231")</f>
        <v>实施</v>
      </c>
      <c r="G51" s="25" t="str">
        <f>[1]!s_div_exdate(A51,"2017/12/31")</f>
        <v>2018-05-10</v>
      </c>
      <c r="H51" s="25">
        <f>[1]!s_div_ifdiv(A51,"2018/06/30")</f>
        <v>0</v>
      </c>
      <c r="I51" s="25" t="str">
        <f>[1]!s_div_recorddate(A51,"2017/12/31")</f>
        <v>2018-05-09</v>
      </c>
      <c r="J51" s="38">
        <f>[1]!s_div_cashbeforetax(A51,"2017/12/31")</f>
        <v>0.08</v>
      </c>
      <c r="K51" s="38">
        <f>[1]!s_dq_close(A51,I51,3)</f>
        <v>4.8699997054544193</v>
      </c>
      <c r="L51" s="36">
        <f t="shared" si="2"/>
        <v>1.6427105716330881E-2</v>
      </c>
      <c r="M51" s="39">
        <f>[1]!s_performanceexpress_perfexnetprofittoshareholder(A51,"2017/12/31",1)</f>
        <v>0</v>
      </c>
      <c r="N51" s="40" t="str">
        <f>[1]!s_div_ifdiv(A51,"2017/06/30")</f>
        <v>否</v>
      </c>
      <c r="O51" s="25">
        <f>[1]!s_div_recorddate(A51,"2017/06/30")</f>
        <v>0</v>
      </c>
      <c r="P51" s="38">
        <f>[1]!s_div_cashbeforetax(A51,"2017/06/30")</f>
        <v>0</v>
      </c>
      <c r="Q51" s="38">
        <f>[1]!s_dq_close(A51,O51,3)</f>
        <v>2.3429150759187873</v>
      </c>
      <c r="R51" s="36">
        <f t="shared" si="3"/>
        <v>0</v>
      </c>
    </row>
    <row r="52" spans="1:18" s="41" customFormat="1" x14ac:dyDescent="0.25">
      <c r="A52" s="35" t="s">
        <v>120</v>
      </c>
      <c r="B52" s="35" t="s">
        <v>121</v>
      </c>
      <c r="C52" s="36">
        <v>4.4819999999999999E-3</v>
      </c>
      <c r="D52" s="37">
        <f>C52*L52*[1]!s_dq_close("000300.SH",I52,1)</f>
        <v>0.14589196795659409</v>
      </c>
      <c r="E52" s="25" t="str">
        <f>[1]!s_div_ifdiv(A52,"2017/12/31")</f>
        <v>是</v>
      </c>
      <c r="F52" s="25" t="str">
        <f>[1]!s_div_progress(A52,"20171231")</f>
        <v>实施</v>
      </c>
      <c r="G52" s="25" t="str">
        <f>[1]!s_div_exdate(A52,"2017/12/31")</f>
        <v>2018-05-11</v>
      </c>
      <c r="H52" s="25">
        <f>[1]!s_div_ifdiv(A52,"2018/06/30")</f>
        <v>0</v>
      </c>
      <c r="I52" s="25" t="str">
        <f>[1]!s_div_recorddate(A52,"2017/12/31")</f>
        <v>2018-05-10</v>
      </c>
      <c r="J52" s="38">
        <f>[1]!s_div_cashbeforetax(A52,"2017/12/31")</f>
        <v>0.2</v>
      </c>
      <c r="K52" s="38">
        <f>[1]!s_dq_close(A52,I52,3)</f>
        <v>23.919999815468042</v>
      </c>
      <c r="L52" s="36">
        <f t="shared" si="2"/>
        <v>8.3612040778808256E-3</v>
      </c>
      <c r="M52" s="39">
        <f>[1]!s_performanceexpress_perfexnetprofittoshareholder(A52,"2017/12/31",1)</f>
        <v>2378228515.6700001</v>
      </c>
      <c r="N52" s="40" t="str">
        <f>[1]!s_div_ifdiv(A52,"2017/06/30")</f>
        <v>否</v>
      </c>
      <c r="O52" s="25">
        <f>[1]!s_div_recorddate(A52,"2017/06/30")</f>
        <v>0</v>
      </c>
      <c r="P52" s="38">
        <f>[1]!s_div_cashbeforetax(A52,"2017/06/30")</f>
        <v>0</v>
      </c>
      <c r="Q52" s="38">
        <f>[1]!s_dq_close(A52,O52,3)</f>
        <v>0.9989932307448216</v>
      </c>
      <c r="R52" s="36">
        <f t="shared" si="3"/>
        <v>0</v>
      </c>
    </row>
    <row r="53" spans="1:18" x14ac:dyDescent="0.25">
      <c r="A53" s="35" t="s">
        <v>118</v>
      </c>
      <c r="B53" s="35" t="s">
        <v>119</v>
      </c>
      <c r="C53" s="36">
        <v>4.6829999999999997E-3</v>
      </c>
      <c r="D53" s="37">
        <f>C53*L53*[1]!s_dq_close("000300.SH",I53,1)</f>
        <v>4.9190402608870955E-2</v>
      </c>
      <c r="E53" s="25" t="str">
        <f>[1]!s_div_ifdiv(A53,"2017/12/31")</f>
        <v>是</v>
      </c>
      <c r="F53" s="25" t="str">
        <f>[1]!s_div_progress(A53,"20171231")</f>
        <v>实施</v>
      </c>
      <c r="G53" s="25" t="str">
        <f>[1]!s_div_exdate(A53,"2017/12/31")</f>
        <v>2018-05-14</v>
      </c>
      <c r="H53" s="25">
        <f>[1]!s_div_ifdiv(A53,"2018/06/30")</f>
        <v>0</v>
      </c>
      <c r="I53" s="25" t="str">
        <f>[1]!s_div_recorddate(A53,"2017/12/31")</f>
        <v>2018-05-11</v>
      </c>
      <c r="J53" s="38">
        <f>[1]!s_div_cashbeforetax(A53,"2017/12/31")</f>
        <v>0.1</v>
      </c>
      <c r="K53" s="38">
        <f>[1]!s_dq_close(A53,I53,3)</f>
        <v>36.870000644453512</v>
      </c>
      <c r="L53" s="36">
        <f t="shared" si="2"/>
        <v>2.7122321196661916E-3</v>
      </c>
      <c r="M53" s="39">
        <f>[1]!s_performanceexpress_perfexnetprofittoshareholder(A53,"2017/12/31",1)</f>
        <v>427951492.98000002</v>
      </c>
      <c r="N53" s="40" t="str">
        <f>[1]!s_div_ifdiv(A53,"2017/06/30")</f>
        <v>否</v>
      </c>
      <c r="O53" s="25">
        <f>[1]!s_div_recorddate(A53,"2017/06/30")</f>
        <v>0</v>
      </c>
      <c r="P53" s="38">
        <f>[1]!s_div_cashbeforetax(A53,"2017/06/30")</f>
        <v>0</v>
      </c>
      <c r="Q53" s="38">
        <f>[1]!s_dq_close(A53,O53,3)</f>
        <v>2.263428249212486</v>
      </c>
      <c r="R53" s="36">
        <f t="shared" si="3"/>
        <v>0</v>
      </c>
    </row>
    <row r="54" spans="1:18" x14ac:dyDescent="0.25">
      <c r="A54" s="27" t="s">
        <v>427</v>
      </c>
      <c r="B54" s="27" t="s">
        <v>428</v>
      </c>
      <c r="C54" s="28">
        <v>2.6210000000000001E-3</v>
      </c>
      <c r="D54" s="29">
        <f>C54*L54*[1]!s_dq_close("000300.SH",I54,1)</f>
        <v>0.23857872081555556</v>
      </c>
      <c r="E54" s="24" t="str">
        <f>[1]!s_div_ifdiv(A54,"2017/12/31")</f>
        <v>是</v>
      </c>
      <c r="F54" s="24" t="str">
        <f>[1]!s_div_progress(A54,"20171231")</f>
        <v>实施</v>
      </c>
      <c r="G54" s="24" t="str">
        <f>[1]!s_div_exdate(A54,"2017/12/31")</f>
        <v>2018-05-21</v>
      </c>
      <c r="H54" s="24">
        <f>[1]!s_div_ifdiv(A54,"2018/06/30")</f>
        <v>0</v>
      </c>
      <c r="I54" s="34">
        <v>43174</v>
      </c>
      <c r="J54" s="30">
        <v>0.81</v>
      </c>
      <c r="K54" s="30">
        <f>[1]!s_dq_close(A54,I54,3)</f>
        <v>36.450000000000003</v>
      </c>
      <c r="L54" s="28">
        <f t="shared" si="2"/>
        <v>2.2222222222222223E-2</v>
      </c>
      <c r="M54" s="31">
        <f>[1]!s_performanceexpress_perfexnetprofittoshareholder(A54,"2017/12/31",1)</f>
        <v>0</v>
      </c>
      <c r="N54" s="32" t="str">
        <f>[1]!s_div_ifdiv(A54,"2017/06/30")</f>
        <v>否</v>
      </c>
      <c r="O54" s="24">
        <f>[1]!s_div_recorddate(A54,"2017/06/30")</f>
        <v>0</v>
      </c>
      <c r="P54" s="30">
        <f>[1]!s_div_cashbeforetax(A54,"2017/06/30")</f>
        <v>0</v>
      </c>
      <c r="Q54" s="30">
        <f>[1]!s_dq_close(A54,O54,3)</f>
        <v>21.929906489683233</v>
      </c>
      <c r="R54" s="28">
        <f t="shared" ref="R54:R81" si="4">P54/Q54</f>
        <v>0</v>
      </c>
    </row>
    <row r="55" spans="1:18" s="33" customFormat="1" x14ac:dyDescent="0.25">
      <c r="A55" s="27" t="s">
        <v>580</v>
      </c>
      <c r="B55" s="27" t="s">
        <v>581</v>
      </c>
      <c r="C55" s="28">
        <v>4.365E-3</v>
      </c>
      <c r="D55" s="29">
        <f>C55*L55*[1]!s_dq_close("000300.SH",I55,1)</f>
        <v>9.068034759513928E-2</v>
      </c>
      <c r="E55" s="24" t="str">
        <f>[1]!s_div_ifdiv(A55,"2017/12/31")</f>
        <v>是</v>
      </c>
      <c r="F55" s="24" t="str">
        <f>[1]!s_div_progress(A55,"20171231")</f>
        <v>股东大会通过</v>
      </c>
      <c r="G55" s="24">
        <f>[1]!s_div_exdate(A55,"2017/12/31")</f>
        <v>0</v>
      </c>
      <c r="H55" s="24">
        <f>[1]!s_div_ifdiv(A55,"2018/06/30")</f>
        <v>0</v>
      </c>
      <c r="I55" s="34">
        <v>43188</v>
      </c>
      <c r="J55" s="30">
        <v>0.18</v>
      </c>
      <c r="K55" s="30">
        <f>[1]!s_dq_close(A55,I55,3)</f>
        <v>33.74</v>
      </c>
      <c r="L55" s="28">
        <f t="shared" ref="L55:L81" si="5">J55/K55</f>
        <v>5.3349140486069939E-3</v>
      </c>
      <c r="M55" s="31">
        <f>[1]!s_performanceexpress_perfexnetprofittoshareholder(A55,"2017/12/31",1)</f>
        <v>0</v>
      </c>
      <c r="N55" s="32" t="str">
        <f>[1]!s_div_ifdiv(A55,"2017/06/30")</f>
        <v>否</v>
      </c>
      <c r="O55" s="24">
        <f>[1]!s_div_recorddate(A55,"2017/06/30")</f>
        <v>0</v>
      </c>
      <c r="P55" s="30">
        <f>[1]!s_div_cashbeforetax(A55,"2017/06/30")</f>
        <v>0</v>
      </c>
      <c r="Q55" s="30">
        <f>[1]!s_dq_close(A55,O55,3)</f>
        <v>3.5703994183231815</v>
      </c>
      <c r="R55" s="28">
        <f t="shared" si="4"/>
        <v>0</v>
      </c>
    </row>
    <row r="56" spans="1:18" x14ac:dyDescent="0.25">
      <c r="A56" s="27" t="s">
        <v>568</v>
      </c>
      <c r="B56" s="27" t="s">
        <v>569</v>
      </c>
      <c r="C56" s="28">
        <v>1.201E-3</v>
      </c>
      <c r="D56" s="29">
        <f>C56*L56*[1]!s_dq_close("000300.SH",I56,1)</f>
        <v>1.8752634495817377E-2</v>
      </c>
      <c r="E56" s="24" t="str">
        <f>[1]!s_div_ifdiv(A56,"2017/12/31")</f>
        <v>是</v>
      </c>
      <c r="F56" s="24" t="str">
        <f>[1]!s_div_progress(A56,"20171231")</f>
        <v>股东大会通过</v>
      </c>
      <c r="G56" s="24">
        <f>[1]!s_div_exdate(A56,"2017/12/31")</f>
        <v>0</v>
      </c>
      <c r="H56" s="24">
        <f>[1]!s_div_ifdiv(A56,"2018/06/30")</f>
        <v>0</v>
      </c>
      <c r="I56" s="34">
        <v>43179</v>
      </c>
      <c r="J56" s="30">
        <v>0.13</v>
      </c>
      <c r="K56" s="30">
        <f>[1]!s_dq_close(A56,I56,3)</f>
        <v>33.950000000000003</v>
      </c>
      <c r="L56" s="28">
        <f t="shared" si="5"/>
        <v>3.8291605301914579E-3</v>
      </c>
      <c r="M56" s="31">
        <f>[1]!s_performanceexpress_perfexnetprofittoshareholder(A56,"2017/12/31",1)</f>
        <v>432275400.68000001</v>
      </c>
      <c r="N56" s="32" t="str">
        <f>[1]!s_div_ifdiv(A56,"2017/06/30")</f>
        <v>否</v>
      </c>
      <c r="O56" s="24">
        <f>[1]!s_div_recorddate(A56,"2017/06/30")</f>
        <v>0</v>
      </c>
      <c r="P56" s="30">
        <f>[1]!s_div_cashbeforetax(A56,"2017/06/30")</f>
        <v>0</v>
      </c>
      <c r="Q56" s="30">
        <f>[1]!s_dq_close(A56,O56,3)</f>
        <v>9.3156917571714501</v>
      </c>
      <c r="R56" s="28">
        <f t="shared" si="4"/>
        <v>0</v>
      </c>
    </row>
    <row r="57" spans="1:18" s="33" customFormat="1" x14ac:dyDescent="0.25">
      <c r="A57" s="27" t="s">
        <v>255</v>
      </c>
      <c r="B57" s="27" t="s">
        <v>256</v>
      </c>
      <c r="C57" s="28">
        <v>1.547E-3</v>
      </c>
      <c r="D57" s="29">
        <f>C57*L57*[1]!s_dq_close("000300.SH",I57,1)</f>
        <v>3.6553974760922328E-2</v>
      </c>
      <c r="E57" s="24" t="str">
        <f>[1]!s_div_ifdiv(A57,"2017/12/31")</f>
        <v>是</v>
      </c>
      <c r="F57" s="24" t="str">
        <f>[1]!s_div_progress(A57,"20171231")</f>
        <v>股东大会通过</v>
      </c>
      <c r="G57" s="24">
        <f>[1]!s_div_exdate(A57,"2017/12/31")</f>
        <v>0</v>
      </c>
      <c r="H57" s="24">
        <f>[1]!s_div_ifdiv(A57,"2018/06/30")</f>
        <v>0</v>
      </c>
      <c r="I57" s="34">
        <v>43188</v>
      </c>
      <c r="J57" s="30">
        <v>0.05</v>
      </c>
      <c r="K57" s="30">
        <f>[1]!s_dq_close(A57,I57,3)</f>
        <v>8.24</v>
      </c>
      <c r="L57" s="28">
        <f t="shared" si="5"/>
        <v>6.0679611650485436E-3</v>
      </c>
      <c r="M57" s="31">
        <f>[1]!s_performanceexpress_perfexnetprofittoshareholder(A57,"2017/12/31",1)</f>
        <v>0</v>
      </c>
      <c r="N57" s="32" t="str">
        <f>[1]!s_div_ifdiv(A57,"2017/06/30")</f>
        <v>否</v>
      </c>
      <c r="O57" s="24">
        <f>[1]!s_div_recorddate(A57,"2017/06/30")</f>
        <v>0</v>
      </c>
      <c r="P57" s="30">
        <f>[1]!s_div_cashbeforetax(A57,"2017/06/30")</f>
        <v>0</v>
      </c>
      <c r="Q57" s="30">
        <f>[1]!s_dq_close(A57,O57,3)</f>
        <v>1.022078301066204</v>
      </c>
      <c r="R57" s="28">
        <f t="shared" si="4"/>
        <v>0</v>
      </c>
    </row>
    <row r="58" spans="1:18" s="33" customFormat="1" x14ac:dyDescent="0.25">
      <c r="A58" s="27" t="s">
        <v>100</v>
      </c>
      <c r="B58" s="27" t="s">
        <v>101</v>
      </c>
      <c r="C58" s="28">
        <v>2.0560000000000001E-3</v>
      </c>
      <c r="D58" s="29">
        <f>C58*L58*[1]!s_dq_close("000300.SH",I58,1)</f>
        <v>1.5723029043205026E-2</v>
      </c>
      <c r="E58" s="24" t="str">
        <f>[1]!s_div_ifdiv(A58,"2017/12/31")</f>
        <v>是</v>
      </c>
      <c r="F58" s="24" t="str">
        <f>[1]!s_div_progress(A58,"20171231")</f>
        <v>股东大会通过</v>
      </c>
      <c r="G58" s="24">
        <f>[1]!s_div_exdate(A58,"2017/12/31")</f>
        <v>0</v>
      </c>
      <c r="H58" s="24">
        <f>[1]!s_div_ifdiv(A58,"2018/06/30")</f>
        <v>0</v>
      </c>
      <c r="I58" s="34">
        <v>43188</v>
      </c>
      <c r="J58" s="30">
        <v>0.05</v>
      </c>
      <c r="K58" s="30">
        <f>[1]!s_dq_close(A58,I58,3)</f>
        <v>25.46</v>
      </c>
      <c r="L58" s="28">
        <f t="shared" si="5"/>
        <v>1.9638648860958365E-3</v>
      </c>
      <c r="M58" s="31">
        <f>[1]!s_performanceexpress_perfexnetprofittoshareholder(A58,"2017/12/31",1)</f>
        <v>617199903.11000001</v>
      </c>
      <c r="N58" s="32" t="str">
        <f>[1]!s_div_ifdiv(A58,"2017/06/30")</f>
        <v>否</v>
      </c>
      <c r="O58" s="24">
        <f>[1]!s_div_recorddate(A58,"2017/06/30")</f>
        <v>0</v>
      </c>
      <c r="P58" s="30">
        <f>[1]!s_div_cashbeforetax(A58,"2017/06/30")</f>
        <v>0</v>
      </c>
      <c r="Q58" s="30">
        <f>[1]!s_dq_close(A58,O58,3)</f>
        <v>0.78404144747168236</v>
      </c>
      <c r="R58" s="28">
        <f t="shared" si="4"/>
        <v>0</v>
      </c>
    </row>
    <row r="59" spans="1:18" s="33" customFormat="1" x14ac:dyDescent="0.25">
      <c r="A59" s="27" t="s">
        <v>183</v>
      </c>
      <c r="B59" s="27" t="s">
        <v>184</v>
      </c>
      <c r="C59" s="28">
        <v>1.56E-3</v>
      </c>
      <c r="D59" s="29">
        <f>C59*L59*[1]!s_dq_close("000300.SH",I59,1)</f>
        <v>1.3139259599134822E-2</v>
      </c>
      <c r="E59" s="24" t="str">
        <f>[1]!s_div_ifdiv(A59,"2017/12/31")</f>
        <v>是</v>
      </c>
      <c r="F59" s="24" t="str">
        <f>[1]!s_div_progress(A59,"20171231")</f>
        <v>股东大会通过</v>
      </c>
      <c r="G59" s="24">
        <f>[1]!s_div_exdate(A59,"2017/12/31")</f>
        <v>0</v>
      </c>
      <c r="H59" s="24">
        <f>[1]!s_div_ifdiv(A59,"2018/06/30")</f>
        <v>0</v>
      </c>
      <c r="I59" s="34">
        <v>43188</v>
      </c>
      <c r="J59" s="30">
        <v>0.03</v>
      </c>
      <c r="K59" s="30">
        <f>[1]!s_dq_close(A59,I59,3)</f>
        <v>13.87</v>
      </c>
      <c r="L59" s="28">
        <f t="shared" si="5"/>
        <v>2.1629416005767843E-3</v>
      </c>
      <c r="M59" s="31">
        <f>[1]!s_performanceexpress_perfexnetprofittoshareholder(A59,"2017/12/31",1)</f>
        <v>826320592.12</v>
      </c>
      <c r="N59" s="32" t="str">
        <f>[1]!s_div_ifdiv(A59,"2017/06/30")</f>
        <v>否</v>
      </c>
      <c r="O59" s="24">
        <f>[1]!s_div_recorddate(A59,"2017/06/30")</f>
        <v>0</v>
      </c>
      <c r="P59" s="30">
        <f>[1]!s_div_cashbeforetax(A59,"2017/06/30")</f>
        <v>0</v>
      </c>
      <c r="Q59" s="30">
        <f>[1]!s_dq_close(A59,O59,3)</f>
        <v>1.9284769559029904</v>
      </c>
      <c r="R59" s="28">
        <f t="shared" si="4"/>
        <v>0</v>
      </c>
    </row>
    <row r="60" spans="1:18" s="33" customFormat="1" x14ac:dyDescent="0.25">
      <c r="A60" s="27" t="s">
        <v>542</v>
      </c>
      <c r="B60" s="27" t="s">
        <v>543</v>
      </c>
      <c r="C60" s="28">
        <v>1.8959999999999999E-3</v>
      </c>
      <c r="D60" s="29">
        <f>C60*L60*[1]!s_dq_close("000300.SH",I60,1)</f>
        <v>6.6013764703623523E-2</v>
      </c>
      <c r="E60" s="24" t="str">
        <f>[1]!s_div_ifdiv(A60,"2017/12/31")</f>
        <v>是</v>
      </c>
      <c r="F60" s="24" t="str">
        <f>[1]!s_div_progress(A60,"20171231")</f>
        <v>董事会预案</v>
      </c>
      <c r="G60" s="24">
        <f>[1]!s_div_exdate(A60,"2017/12/31")</f>
        <v>0</v>
      </c>
      <c r="H60" s="24">
        <f>[1]!s_div_ifdiv(A60,"2018/06/30")</f>
        <v>0</v>
      </c>
      <c r="I60" s="34">
        <v>43188</v>
      </c>
      <c r="J60" s="30">
        <v>7.5999999999999998E-2</v>
      </c>
      <c r="K60" s="30">
        <f>[1]!s_dq_close(A60,I60,3)</f>
        <v>8.5</v>
      </c>
      <c r="L60" s="28">
        <f t="shared" si="5"/>
        <v>8.9411764705882354E-3</v>
      </c>
      <c r="M60" s="31">
        <f>[1]!s_performanceexpress_perfexnetprofittoshareholder(A60,"2017/12/31",1)</f>
        <v>0</v>
      </c>
      <c r="N60" s="32" t="str">
        <f>[1]!s_div_ifdiv(A60,"2017/06/30")</f>
        <v>否</v>
      </c>
      <c r="O60" s="24">
        <f>[1]!s_div_recorddate(A60,"2017/06/30")</f>
        <v>0</v>
      </c>
      <c r="P60" s="30">
        <f>[1]!s_div_cashbeforetax(A60,"2017/06/30")</f>
        <v>0</v>
      </c>
      <c r="Q60" s="30">
        <f>[1]!s_dq_close(A60,O60,3)</f>
        <v>2.9834589969567484</v>
      </c>
      <c r="R60" s="28">
        <f t="shared" si="4"/>
        <v>0</v>
      </c>
    </row>
    <row r="61" spans="1:18" s="33" customFormat="1" x14ac:dyDescent="0.25">
      <c r="A61" s="27" t="s">
        <v>415</v>
      </c>
      <c r="B61" s="27" t="s">
        <v>416</v>
      </c>
      <c r="C61" s="28">
        <v>7.8399999999999997E-4</v>
      </c>
      <c r="D61" s="29">
        <f>C61*L61*[1]!s_dq_close("000300.SH",I61,1)</f>
        <v>1.8804310048695653E-2</v>
      </c>
      <c r="E61" s="24" t="str">
        <f>[1]!s_div_ifdiv(A61,"2017/12/31")</f>
        <v>是</v>
      </c>
      <c r="F61" s="24" t="str">
        <f>[1]!s_div_progress(A61,"20171231")</f>
        <v>董事会预案</v>
      </c>
      <c r="G61" s="24">
        <f>[1]!s_div_exdate(A61,"2017/12/31")</f>
        <v>0</v>
      </c>
      <c r="H61" s="24">
        <f>[1]!s_div_ifdiv(A61,"2018/06/30")</f>
        <v>0</v>
      </c>
      <c r="I61" s="34">
        <v>43188</v>
      </c>
      <c r="J61" s="30">
        <v>0.187</v>
      </c>
      <c r="K61" s="30">
        <f>[1]!s_dq_close(A61,I61,3)</f>
        <v>30.36</v>
      </c>
      <c r="L61" s="28">
        <f t="shared" si="5"/>
        <v>6.1594202898550728E-3</v>
      </c>
      <c r="M61" s="31">
        <f>[1]!s_performanceexpress_perfexnetprofittoshareholder(A61,"2017/12/31",1)</f>
        <v>1261581542</v>
      </c>
      <c r="N61" s="32" t="str">
        <f>[1]!s_div_ifdiv(A61,"2017/06/30")</f>
        <v>否</v>
      </c>
      <c r="O61" s="24">
        <f>[1]!s_div_recorddate(A61,"2017/06/30")</f>
        <v>0</v>
      </c>
      <c r="P61" s="30">
        <f>[1]!s_div_cashbeforetax(A61,"2017/06/30")</f>
        <v>0</v>
      </c>
      <c r="Q61" s="30">
        <f>[1]!s_dq_close(A61,O61,3)</f>
        <v>12.935023641661756</v>
      </c>
      <c r="R61" s="28">
        <f t="shared" si="4"/>
        <v>0</v>
      </c>
    </row>
    <row r="62" spans="1:18" s="33" customFormat="1" x14ac:dyDescent="0.25">
      <c r="A62" s="27" t="s">
        <v>387</v>
      </c>
      <c r="B62" s="27" t="s">
        <v>388</v>
      </c>
      <c r="C62" s="28">
        <v>1.6718E-2</v>
      </c>
      <c r="D62" s="29">
        <f>C62*L62*[1]!s_dq_close("000300.SH",I62,1)</f>
        <v>1.6286814578084343</v>
      </c>
      <c r="E62" s="24" t="str">
        <f>[1]!s_div_ifdiv(A62,"2017/12/31")</f>
        <v>是</v>
      </c>
      <c r="F62" s="24" t="str">
        <f>[1]!s_div_progress(A62,"20171231")</f>
        <v>董事会预案</v>
      </c>
      <c r="G62" s="24">
        <f>[1]!s_div_exdate(A62,"2017/12/31")</f>
        <v>0</v>
      </c>
      <c r="H62" s="24">
        <f>[1]!s_div_ifdiv(A62,"2018/06/30")</f>
        <v>0</v>
      </c>
      <c r="I62" s="34">
        <v>43188</v>
      </c>
      <c r="J62" s="30">
        <v>0.7</v>
      </c>
      <c r="K62" s="30">
        <f>[1]!s_dq_close(A62,I62,3)</f>
        <v>27.98</v>
      </c>
      <c r="L62" s="28">
        <f t="shared" si="5"/>
        <v>2.5017869907076482E-2</v>
      </c>
      <c r="M62" s="31">
        <f>[1]!s_performanceexpress_perfexnetprofittoshareholder(A62,"2017/12/31",1)</f>
        <v>0</v>
      </c>
      <c r="N62" s="32" t="str">
        <f>[1]!s_div_ifdiv(A62,"2017/06/30")</f>
        <v>否</v>
      </c>
      <c r="O62" s="24">
        <f>[1]!s_div_recorddate(A62,"2017/06/30")</f>
        <v>0</v>
      </c>
      <c r="P62" s="30">
        <f>[1]!s_div_cashbeforetax(A62,"2017/06/30")</f>
        <v>0</v>
      </c>
      <c r="Q62" s="30">
        <f>[1]!s_dq_close(A62,O62,3)</f>
        <v>0.11924759684112975</v>
      </c>
      <c r="R62" s="28">
        <f t="shared" si="4"/>
        <v>0</v>
      </c>
    </row>
    <row r="63" spans="1:18" s="33" customFormat="1" x14ac:dyDescent="0.25">
      <c r="A63" s="27" t="s">
        <v>157</v>
      </c>
      <c r="B63" s="27" t="s">
        <v>158</v>
      </c>
      <c r="C63" s="28">
        <v>1.606E-3</v>
      </c>
      <c r="D63" s="29">
        <f>C63*L63*[1]!s_dq_close("000300.SH",I63,1)</f>
        <v>0.12928179337869658</v>
      </c>
      <c r="E63" s="24" t="str">
        <f>[1]!s_div_ifdiv(A63,"2017/12/31")</f>
        <v>是</v>
      </c>
      <c r="F63" s="24" t="str">
        <f>[1]!s_div_progress(A63,"20171231")</f>
        <v>实施</v>
      </c>
      <c r="G63" s="24" t="str">
        <f>[1]!s_div_exdate(A63,"2017/12/31")</f>
        <v>2018-05-15</v>
      </c>
      <c r="H63" s="24">
        <f>[1]!s_div_ifdiv(A63,"2018/06/30")</f>
        <v>0</v>
      </c>
      <c r="I63" s="34">
        <v>43188</v>
      </c>
      <c r="J63" s="30">
        <v>0.75</v>
      </c>
      <c r="K63" s="30">
        <f>[1]!s_dq_close(A63,I63,3)</f>
        <v>36.280305691310851</v>
      </c>
      <c r="L63" s="28">
        <f t="shared" si="5"/>
        <v>2.0672372674622345E-2</v>
      </c>
      <c r="M63" s="31">
        <f>[1]!s_performanceexpress_perfexnetprofittoshareholder(A63,"2017/12/31",1)</f>
        <v>1450345258.3599999</v>
      </c>
      <c r="N63" s="32" t="str">
        <f>[1]!s_div_ifdiv(A63,"2017/06/30")</f>
        <v>否</v>
      </c>
      <c r="O63" s="24">
        <f>[1]!s_div_recorddate(A63,"2017/06/30")</f>
        <v>0</v>
      </c>
      <c r="P63" s="30">
        <f>[1]!s_div_cashbeforetax(A63,"2017/06/30")</f>
        <v>0</v>
      </c>
      <c r="Q63" s="30">
        <f>[1]!s_dq_close(A63,O63,3)</f>
        <v>6.09148868454644</v>
      </c>
      <c r="R63" s="28">
        <f t="shared" si="4"/>
        <v>0</v>
      </c>
    </row>
    <row r="64" spans="1:18" s="33" customFormat="1" x14ac:dyDescent="0.25">
      <c r="A64" s="27" t="s">
        <v>181</v>
      </c>
      <c r="B64" s="27" t="s">
        <v>182</v>
      </c>
      <c r="C64" s="28">
        <v>2.5000000000000001E-4</v>
      </c>
      <c r="D64" s="29">
        <f>C64*L64*[1]!s_dq_close("000300.SH",I64,1)</f>
        <v>7.1093898490749751E-3</v>
      </c>
      <c r="E64" s="24" t="str">
        <f>[1]!s_div_ifdiv(A64,"2017/12/31")</f>
        <v>是</v>
      </c>
      <c r="F64" s="24" t="str">
        <f>[1]!s_div_progress(A64,"20171231")</f>
        <v>实施</v>
      </c>
      <c r="G64" s="24" t="str">
        <f>[1]!s_div_exdate(A64,"2017/12/31")</f>
        <v>2018-05-21</v>
      </c>
      <c r="H64" s="24">
        <f>[1]!s_div_ifdiv(A64,"2018/06/30")</f>
        <v>0</v>
      </c>
      <c r="I64" s="34">
        <v>43188</v>
      </c>
      <c r="J64" s="30">
        <v>0.6</v>
      </c>
      <c r="K64" s="30">
        <f>[1]!s_dq_close(A64,I64,3)</f>
        <v>82.16</v>
      </c>
      <c r="L64" s="28">
        <f t="shared" si="5"/>
        <v>7.3028237585199612E-3</v>
      </c>
      <c r="M64" s="31">
        <f>[1]!s_performanceexpress_perfexnetprofittoshareholder(A64,"2017/12/31",1)</f>
        <v>706420500</v>
      </c>
      <c r="N64" s="32" t="str">
        <f>[1]!s_div_ifdiv(A64,"2017/06/30")</f>
        <v>否</v>
      </c>
      <c r="O64" s="24">
        <f>[1]!s_div_recorddate(A64,"2017/06/30")</f>
        <v>0</v>
      </c>
      <c r="P64" s="30">
        <f>[1]!s_div_cashbeforetax(A64,"2017/06/30")</f>
        <v>0</v>
      </c>
      <c r="Q64" s="30">
        <f>[1]!s_dq_close(A64,O64,3)</f>
        <v>27.28210592016729</v>
      </c>
      <c r="R64" s="28">
        <f t="shared" si="4"/>
        <v>0</v>
      </c>
    </row>
    <row r="65" spans="1:18" s="33" customFormat="1" x14ac:dyDescent="0.25">
      <c r="A65" s="27" t="s">
        <v>75</v>
      </c>
      <c r="B65" s="27" t="s">
        <v>76</v>
      </c>
      <c r="C65" s="28">
        <v>1.1970000000000001E-2</v>
      </c>
      <c r="D65" s="29">
        <f>C65*L65*[1]!s_dq_close("000300.SH",I65,1)</f>
        <v>0.89770828056000007</v>
      </c>
      <c r="E65" s="24" t="str">
        <f>[1]!s_div_ifdiv(A65,"2017/12/31")</f>
        <v>是</v>
      </c>
      <c r="F65" s="24" t="str">
        <f>[1]!s_div_progress(A65,"20171231")</f>
        <v>董事会预案</v>
      </c>
      <c r="G65" s="24">
        <f>[1]!s_div_exdate(A65,"2017/12/31")</f>
        <v>0</v>
      </c>
      <c r="H65" s="24">
        <f>[1]!s_div_ifdiv(A65,"2018/06/30")</f>
        <v>0</v>
      </c>
      <c r="I65" s="34">
        <v>43188</v>
      </c>
      <c r="J65" s="30">
        <v>1.3</v>
      </c>
      <c r="K65" s="30">
        <f>[1]!s_dq_close(A65,I65,3)</f>
        <v>67.5</v>
      </c>
      <c r="L65" s="28">
        <f t="shared" si="5"/>
        <v>1.9259259259259261E-2</v>
      </c>
      <c r="M65" s="31">
        <f>[1]!s_performanceexpress_perfexnetprofittoshareholder(A65,"2017/12/31",1)</f>
        <v>0</v>
      </c>
      <c r="N65" s="32" t="str">
        <f>[1]!s_div_ifdiv(A65,"2017/06/30")</f>
        <v>否</v>
      </c>
      <c r="O65" s="24">
        <f>[1]!s_div_recorddate(A65,"2017/06/30")</f>
        <v>0</v>
      </c>
      <c r="P65" s="30">
        <f>[1]!s_div_cashbeforetax(A65,"2017/06/30")</f>
        <v>0</v>
      </c>
      <c r="Q65" s="30">
        <f>[1]!s_dq_close(A65,O65,3)</f>
        <v>3.2053462566767323</v>
      </c>
      <c r="R65" s="28">
        <f t="shared" si="4"/>
        <v>0</v>
      </c>
    </row>
    <row r="66" spans="1:18" x14ac:dyDescent="0.25">
      <c r="A66" s="27" t="s">
        <v>347</v>
      </c>
      <c r="B66" s="27" t="s">
        <v>348</v>
      </c>
      <c r="C66" s="28">
        <v>3.1269999999999996E-3</v>
      </c>
      <c r="D66" s="29">
        <f>C66*L66*[1]!s_dq_close("000300.SH",I66,1)</f>
        <v>0.38068029568361811</v>
      </c>
      <c r="E66" s="24" t="str">
        <f>[1]!s_div_ifdiv(A66,"2017/12/31")</f>
        <v>是</v>
      </c>
      <c r="F66" s="24" t="str">
        <f>[1]!s_div_progress(A66,"20171231")</f>
        <v>股东大会通过</v>
      </c>
      <c r="G66" s="24">
        <f>[1]!s_div_exdate(A66,"2017/12/31")</f>
        <v>0</v>
      </c>
      <c r="H66" s="24">
        <f>[1]!s_div_ifdiv(A66,"2018/06/30")</f>
        <v>0</v>
      </c>
      <c r="I66" s="34">
        <v>43188</v>
      </c>
      <c r="J66" s="30">
        <v>0.75</v>
      </c>
      <c r="K66" s="30">
        <f>[1]!s_dq_close(A66,I66,3)</f>
        <v>23.99</v>
      </c>
      <c r="L66" s="28">
        <f t="shared" si="5"/>
        <v>3.1263026260942059E-2</v>
      </c>
      <c r="M66" s="31">
        <f>[1]!s_performanceexpress_perfexnetprofittoshareholder(A66,"2017/12/31",1)</f>
        <v>0</v>
      </c>
      <c r="N66" s="32" t="str">
        <f>[1]!s_div_ifdiv(A66,"2017/06/30")</f>
        <v>否</v>
      </c>
      <c r="O66" s="24">
        <f>[1]!s_div_recorddate(A66,"2017/06/30")</f>
        <v>0</v>
      </c>
      <c r="P66" s="30">
        <f>[1]!s_div_cashbeforetax(A66,"2017/06/30")</f>
        <v>0</v>
      </c>
      <c r="Q66" s="30">
        <f>[1]!s_dq_close(A66,O66,3)</f>
        <v>0.55370413758838577</v>
      </c>
      <c r="R66" s="28">
        <f t="shared" si="4"/>
        <v>0</v>
      </c>
    </row>
    <row r="67" spans="1:18" s="33" customFormat="1" x14ac:dyDescent="0.25">
      <c r="A67" s="27" t="s">
        <v>138</v>
      </c>
      <c r="B67" s="27" t="s">
        <v>139</v>
      </c>
      <c r="C67" s="28">
        <v>1.3875E-2</v>
      </c>
      <c r="D67" s="29">
        <f>C67*L67*[1]!s_dq_close("000300.SH",I67,1)</f>
        <v>0.65096314427710844</v>
      </c>
      <c r="E67" s="24" t="str">
        <f>[1]!s_div_ifdiv(A67,"2017/12/31")</f>
        <v>是</v>
      </c>
      <c r="F67" s="24" t="str">
        <f>[1]!s_div_progress(A67,"20171231")</f>
        <v>实施</v>
      </c>
      <c r="G67" s="24" t="str">
        <f>[1]!s_div_exdate(A67,"2017/12/31")</f>
        <v>2018-05-22</v>
      </c>
      <c r="H67" s="24">
        <f>[1]!s_div_ifdiv(A67,"2018/06/30")</f>
        <v>0</v>
      </c>
      <c r="I67" s="34">
        <v>43188</v>
      </c>
      <c r="J67" s="30">
        <v>0.5</v>
      </c>
      <c r="K67" s="30">
        <f>[1]!s_dq_close(A67,I67,3)</f>
        <v>41.5</v>
      </c>
      <c r="L67" s="28">
        <f t="shared" si="5"/>
        <v>1.2048192771084338E-2</v>
      </c>
      <c r="M67" s="31">
        <f>[1]!s_performanceexpress_perfexnetprofittoshareholder(A67,"2017/12/31",1)</f>
        <v>9399657428.2299995</v>
      </c>
      <c r="N67" s="32" t="str">
        <f>[1]!s_div_ifdiv(A67,"2017/06/30")</f>
        <v>否</v>
      </c>
      <c r="O67" s="24">
        <f>[1]!s_div_recorddate(A67,"2017/06/30")</f>
        <v>0</v>
      </c>
      <c r="P67" s="30">
        <f>[1]!s_div_cashbeforetax(A67,"2017/06/30")</f>
        <v>0</v>
      </c>
      <c r="Q67" s="30">
        <f>[1]!s_dq_close(A67,O67,3)</f>
        <v>4.1413091723098514</v>
      </c>
      <c r="R67" s="28">
        <f t="shared" si="4"/>
        <v>0</v>
      </c>
    </row>
    <row r="68" spans="1:18" s="33" customFormat="1" x14ac:dyDescent="0.25">
      <c r="A68" s="27" t="s">
        <v>353</v>
      </c>
      <c r="B68" s="27" t="s">
        <v>354</v>
      </c>
      <c r="C68" s="28">
        <v>1.256E-3</v>
      </c>
      <c r="D68" s="29">
        <f>C68*L68*[1]!s_dq_close("000300.SH",I68,1)</f>
        <v>1.3226664344711538E-2</v>
      </c>
      <c r="E68" s="24" t="str">
        <f>[1]!s_div_ifdiv(A68,"2017/12/31")</f>
        <v>是</v>
      </c>
      <c r="F68" s="24" t="str">
        <f>[1]!s_div_progress(A68,"20171231")</f>
        <v>股东大会通过</v>
      </c>
      <c r="G68" s="24">
        <f>[1]!s_div_exdate(A68,"2017/12/31")</f>
        <v>0</v>
      </c>
      <c r="H68" s="24">
        <f>[1]!s_div_ifdiv(A68,"2018/06/30")</f>
        <v>0</v>
      </c>
      <c r="I68" s="34">
        <v>43188</v>
      </c>
      <c r="J68" s="30">
        <v>0.09</v>
      </c>
      <c r="K68" s="30">
        <f>[1]!s_dq_close(A68,I68,3)</f>
        <v>33.28</v>
      </c>
      <c r="L68" s="28">
        <f t="shared" si="5"/>
        <v>2.704326923076923E-3</v>
      </c>
      <c r="M68" s="31">
        <f>[1]!s_performanceexpress_perfexnetprofittoshareholder(A68,"2017/12/31",1)</f>
        <v>0</v>
      </c>
      <c r="N68" s="32" t="str">
        <f>[1]!s_div_ifdiv(A68,"2017/06/30")</f>
        <v>否</v>
      </c>
      <c r="O68" s="24">
        <f>[1]!s_div_recorddate(A68,"2017/06/30")</f>
        <v>0</v>
      </c>
      <c r="P68" s="30">
        <f>[1]!s_div_cashbeforetax(A68,"2017/06/30")</f>
        <v>0</v>
      </c>
      <c r="Q68" s="30">
        <f>[1]!s_dq_close(A68,O68,3)</f>
        <v>0.79593930867258644</v>
      </c>
      <c r="R68" s="28">
        <f t="shared" si="4"/>
        <v>0</v>
      </c>
    </row>
    <row r="69" spans="1:18" x14ac:dyDescent="0.25">
      <c r="A69" s="35" t="s">
        <v>287</v>
      </c>
      <c r="B69" s="35" t="s">
        <v>288</v>
      </c>
      <c r="C69" s="36">
        <v>4.2269999999999999E-3</v>
      </c>
      <c r="D69" s="37">
        <f>C69*L69*[1]!s_dq_close("000300.SH",I69,1)</f>
        <v>0</v>
      </c>
      <c r="E69" s="25" t="str">
        <f>[1]!s_div_ifdiv(A69,"2017/12/31")</f>
        <v>否</v>
      </c>
      <c r="F69" s="25" t="str">
        <f>[1]!s_div_progress(A69,"20171231")</f>
        <v>股东大会通过</v>
      </c>
      <c r="G69" s="25">
        <f>[1]!s_div_exdate(A69,"2017/12/31")</f>
        <v>0</v>
      </c>
      <c r="H69" s="25">
        <f>[1]!s_div_ifdiv(A69,"2018/06/30")</f>
        <v>0</v>
      </c>
      <c r="I69" s="34">
        <v>43188</v>
      </c>
      <c r="J69" s="38">
        <v>0</v>
      </c>
      <c r="K69" s="38">
        <f>[1]!s_dq_close(A69,I69,3)</f>
        <v>36.44</v>
      </c>
      <c r="L69" s="36">
        <f t="shared" si="5"/>
        <v>0</v>
      </c>
      <c r="M69" s="39">
        <f>[1]!s_performanceexpress_perfexnetprofittoshareholder(A69,"2017/12/31",1)</f>
        <v>0</v>
      </c>
      <c r="N69" s="40" t="str">
        <f>[1]!s_div_ifdiv(A69,"2017/06/30")</f>
        <v>否</v>
      </c>
      <c r="O69" s="25">
        <f>[1]!s_div_recorddate(A69,"2017/06/30")</f>
        <v>0</v>
      </c>
      <c r="P69" s="38">
        <f>[1]!s_div_cashbeforetax(A69,"2017/06/30")</f>
        <v>0</v>
      </c>
      <c r="Q69" s="38">
        <f>[1]!s_dq_close(A69,O69,3)</f>
        <v>0.88380760968045302</v>
      </c>
      <c r="R69" s="36">
        <f t="shared" si="4"/>
        <v>0</v>
      </c>
    </row>
    <row r="70" spans="1:18" s="33" customFormat="1" x14ac:dyDescent="0.25">
      <c r="A70" s="27" t="s">
        <v>566</v>
      </c>
      <c r="B70" s="27" t="s">
        <v>567</v>
      </c>
      <c r="C70" s="28">
        <v>1.916E-3</v>
      </c>
      <c r="D70" s="29">
        <f>C70*L70*[1]!s_dq_close("000300.SH",I70,1)</f>
        <v>5.594350974856286E-2</v>
      </c>
      <c r="E70" s="24" t="str">
        <f>[1]!s_div_ifdiv(A70,"2017/12/31")</f>
        <v>是</v>
      </c>
      <c r="F70" s="24" t="str">
        <f>[1]!s_div_progress(A70,"20171231")</f>
        <v>股东大会通过</v>
      </c>
      <c r="G70" s="24">
        <f>[1]!s_div_exdate(A70,"2017/12/31")</f>
        <v>0</v>
      </c>
      <c r="H70" s="24">
        <f>[1]!s_div_ifdiv(A70,"2018/06/30")</f>
        <v>0</v>
      </c>
      <c r="I70" s="34">
        <v>43188</v>
      </c>
      <c r="J70" s="30">
        <v>0.3</v>
      </c>
      <c r="K70" s="30">
        <f>[1]!s_dq_close(A70,I70,3)</f>
        <v>40.01</v>
      </c>
      <c r="L70" s="28">
        <f t="shared" si="5"/>
        <v>7.4981254686328422E-3</v>
      </c>
      <c r="M70" s="31">
        <f>[1]!s_performanceexpress_perfexnetprofittoshareholder(A70,"2017/12/31",1)</f>
        <v>739700827.25999999</v>
      </c>
      <c r="N70" s="32" t="str">
        <f>[1]!s_div_ifdiv(A70,"2017/06/30")</f>
        <v>否</v>
      </c>
      <c r="O70" s="24">
        <f>[1]!s_div_recorddate(A70,"2017/06/30")</f>
        <v>0</v>
      </c>
      <c r="P70" s="30">
        <f>[1]!s_div_cashbeforetax(A70,"2017/06/30")</f>
        <v>0</v>
      </c>
      <c r="Q70" s="30">
        <f>[1]!s_dq_close(A70,O70,3)</f>
        <v>4.6223133582896692</v>
      </c>
      <c r="R70" s="28">
        <f t="shared" si="4"/>
        <v>0</v>
      </c>
    </row>
    <row r="71" spans="1:18" s="33" customFormat="1" x14ac:dyDescent="0.25">
      <c r="A71" s="27" t="s">
        <v>195</v>
      </c>
      <c r="B71" s="27" t="s">
        <v>196</v>
      </c>
      <c r="C71" s="28">
        <v>2.5919999999999997E-3</v>
      </c>
      <c r="D71" s="29">
        <f>C71*L71*[1]!s_dq_close("000300.SH",I71,1)</f>
        <v>3.1512260635654064E-2</v>
      </c>
      <c r="E71" s="24" t="str">
        <f>[1]!s_div_ifdiv(A71,"2017/12/31")</f>
        <v>是</v>
      </c>
      <c r="F71" s="24" t="str">
        <f>[1]!s_div_progress(A71,"20171231")</f>
        <v>股东大会通过</v>
      </c>
      <c r="G71" s="24">
        <f>[1]!s_div_exdate(A71,"2017/12/31")</f>
        <v>0</v>
      </c>
      <c r="H71" s="24">
        <f>[1]!s_div_ifdiv(A71,"2018/06/30")</f>
        <v>0</v>
      </c>
      <c r="I71" s="34">
        <v>43188</v>
      </c>
      <c r="J71" s="30">
        <v>0.1</v>
      </c>
      <c r="K71" s="30">
        <f>[1]!s_dq_close(A71,I71,3)</f>
        <v>32.03</v>
      </c>
      <c r="L71" s="28">
        <f t="shared" ref="L71:L78" si="6">J71/K71</f>
        <v>3.1220730565095223E-3</v>
      </c>
      <c r="M71" s="31">
        <f>[1]!s_performanceexpress_perfexnetprofittoshareholder(A71,"2017/12/31",1)</f>
        <v>2528920507.6300001</v>
      </c>
      <c r="N71" s="32" t="str">
        <f>[1]!s_div_ifdiv(A71,"2017/06/30")</f>
        <v>否</v>
      </c>
      <c r="O71" s="24">
        <f>[1]!s_div_recorddate(A71,"2017/06/30")</f>
        <v>0</v>
      </c>
      <c r="P71" s="30">
        <f>[1]!s_div_cashbeforetax(A71,"2017/06/30")</f>
        <v>0</v>
      </c>
      <c r="Q71" s="30">
        <f>[1]!s_dq_close(A71,O71,3)</f>
        <v>3.586292854051448</v>
      </c>
      <c r="R71" s="28">
        <f t="shared" ref="R71:R78" si="7">P71/Q71</f>
        <v>0</v>
      </c>
    </row>
    <row r="72" spans="1:18" s="33" customFormat="1" x14ac:dyDescent="0.25">
      <c r="A72" s="27" t="s">
        <v>140</v>
      </c>
      <c r="B72" s="27" t="s">
        <v>141</v>
      </c>
      <c r="C72" s="28">
        <v>4.7100000000000001E-4</v>
      </c>
      <c r="D72" s="29">
        <f>C72*L72*[1]!s_dq_close("000300.SH",I72,1)</f>
        <v>1.0217813124233983E-2</v>
      </c>
      <c r="E72" s="24" t="str">
        <f>[1]!s_div_ifdiv(A72,"2017/12/31")</f>
        <v>是</v>
      </c>
      <c r="F72" s="24" t="str">
        <f>[1]!s_div_progress(A72,"20171231")</f>
        <v>股东大会通过</v>
      </c>
      <c r="G72" s="24">
        <f>[1]!s_div_exdate(A72,"2017/12/31")</f>
        <v>0</v>
      </c>
      <c r="H72" s="24">
        <f>[1]!s_div_ifdiv(A72,"2018/06/30")</f>
        <v>0</v>
      </c>
      <c r="I72" s="34">
        <v>43188</v>
      </c>
      <c r="J72" s="30">
        <v>0.08</v>
      </c>
      <c r="K72" s="30">
        <f>[1]!s_dq_close(A72,I72,3)</f>
        <v>14.36</v>
      </c>
      <c r="L72" s="28">
        <f t="shared" si="6"/>
        <v>5.5710306406685237E-3</v>
      </c>
      <c r="M72" s="31">
        <f>[1]!s_performanceexpress_perfexnetprofittoshareholder(A72,"2017/12/31",1)</f>
        <v>526067643.06999999</v>
      </c>
      <c r="N72" s="32" t="str">
        <f>[1]!s_div_ifdiv(A72,"2017/06/30")</f>
        <v>否</v>
      </c>
      <c r="O72" s="24">
        <f>[1]!s_div_recorddate(A72,"2017/06/30")</f>
        <v>0</v>
      </c>
      <c r="P72" s="30">
        <f>[1]!s_div_cashbeforetax(A72,"2017/06/30")</f>
        <v>0</v>
      </c>
      <c r="Q72" s="30">
        <f>[1]!s_dq_close(A72,O72,3)</f>
        <v>3.8985874762518504</v>
      </c>
      <c r="R72" s="28">
        <f t="shared" si="7"/>
        <v>0</v>
      </c>
    </row>
    <row r="73" spans="1:18" s="33" customFormat="1" x14ac:dyDescent="0.25">
      <c r="A73" s="27" t="s">
        <v>439</v>
      </c>
      <c r="B73" s="27" t="s">
        <v>440</v>
      </c>
      <c r="C73" s="28">
        <v>5.705E-3</v>
      </c>
      <c r="D73" s="29">
        <f>C73*L73*[1]!s_dq_close("000300.SH",I73,1)</f>
        <v>0.51996615819777647</v>
      </c>
      <c r="E73" s="24" t="str">
        <f>[1]!s_div_ifdiv(A73,"2017/12/31")</f>
        <v>是</v>
      </c>
      <c r="F73" s="24" t="str">
        <f>[1]!s_div_progress(A73,"20171231")</f>
        <v>董事会预案</v>
      </c>
      <c r="G73" s="24">
        <f>[1]!s_div_exdate(A73,"2017/12/31")</f>
        <v>0</v>
      </c>
      <c r="H73" s="24">
        <f>[1]!s_div_ifdiv(A73,"2018/06/30")</f>
        <v>0</v>
      </c>
      <c r="I73" s="34">
        <v>43188</v>
      </c>
      <c r="J73" s="30">
        <v>0.4</v>
      </c>
      <c r="K73" s="30">
        <f>[1]!s_dq_close(A73,I73,3)</f>
        <v>17.09</v>
      </c>
      <c r="L73" s="28">
        <f t="shared" si="6"/>
        <v>2.3405500292568757E-2</v>
      </c>
      <c r="M73" s="31">
        <f>[1]!s_performanceexpress_perfexnetprofittoshareholder(A73,"2017/12/31",1)</f>
        <v>9882260000</v>
      </c>
      <c r="N73" s="32" t="str">
        <f>[1]!s_div_ifdiv(A73,"2017/06/30")</f>
        <v>否</v>
      </c>
      <c r="O73" s="24">
        <f>[1]!s_div_recorddate(A73,"2017/06/30")</f>
        <v>0</v>
      </c>
      <c r="P73" s="30">
        <f>[1]!s_div_cashbeforetax(A73,"2017/06/30")</f>
        <v>0</v>
      </c>
      <c r="Q73" s="30">
        <f>[1]!s_dq_close(A73,O73,3)</f>
        <v>26.868460990081012</v>
      </c>
      <c r="R73" s="28">
        <f t="shared" si="7"/>
        <v>0</v>
      </c>
    </row>
    <row r="74" spans="1:18" s="33" customFormat="1" x14ac:dyDescent="0.25">
      <c r="A74" s="27" t="s">
        <v>122</v>
      </c>
      <c r="B74" s="27" t="s">
        <v>123</v>
      </c>
      <c r="C74" s="28">
        <v>2.5840000000000004E-3</v>
      </c>
      <c r="D74" s="29">
        <f>C74*L74*[1]!s_dq_close("000300.SH",I74,1)</f>
        <v>7.3661966934114212E-2</v>
      </c>
      <c r="E74" s="24" t="str">
        <f>[1]!s_div_ifdiv(A74,"2017/12/31")</f>
        <v>是</v>
      </c>
      <c r="F74" s="24" t="str">
        <f>[1]!s_div_progress(A74,"20171231")</f>
        <v>实施</v>
      </c>
      <c r="G74" s="24" t="str">
        <f>[1]!s_div_exdate(A74,"2017/12/31")</f>
        <v>2018-05-22</v>
      </c>
      <c r="H74" s="24">
        <f>[1]!s_div_ifdiv(A74,"2018/06/30")</f>
        <v>0</v>
      </c>
      <c r="I74" s="34">
        <v>43188</v>
      </c>
      <c r="J74" s="30">
        <v>0.1</v>
      </c>
      <c r="K74" s="30">
        <f>[1]!s_dq_close(A74,I74,3)</f>
        <v>13.66</v>
      </c>
      <c r="L74" s="28">
        <f t="shared" si="6"/>
        <v>7.320644216691069E-3</v>
      </c>
      <c r="M74" s="31">
        <f>[1]!s_performanceexpress_perfexnetprofittoshareholder(A74,"2017/12/31",1)</f>
        <v>2145466772.0699999</v>
      </c>
      <c r="N74" s="32" t="str">
        <f>[1]!s_div_ifdiv(A74,"2017/06/30")</f>
        <v>否</v>
      </c>
      <c r="O74" s="24">
        <f>[1]!s_div_recorddate(A74,"2017/06/30")</f>
        <v>0</v>
      </c>
      <c r="P74" s="30">
        <f>[1]!s_div_cashbeforetax(A74,"2017/06/30")</f>
        <v>0</v>
      </c>
      <c r="Q74" s="30">
        <f>[1]!s_dq_close(A74,O74,3)</f>
        <v>1.3843855131232035</v>
      </c>
      <c r="R74" s="28">
        <f t="shared" si="7"/>
        <v>0</v>
      </c>
    </row>
    <row r="75" spans="1:18" s="33" customFormat="1" x14ac:dyDescent="0.25">
      <c r="A75" s="27" t="s">
        <v>389</v>
      </c>
      <c r="B75" s="27" t="s">
        <v>390</v>
      </c>
      <c r="C75" s="28">
        <v>1.9919999999999998E-3</v>
      </c>
      <c r="D75" s="29">
        <f>C75*L75*[1]!s_dq_close("000300.SH",I75,1)</f>
        <v>3.6613471972425905E-2</v>
      </c>
      <c r="E75" s="24" t="str">
        <f>[1]!s_div_ifdiv(A75,"2017/12/31")</f>
        <v>是</v>
      </c>
      <c r="F75" s="24" t="str">
        <f>[1]!s_div_progress(A75,"20171231")</f>
        <v>股东大会通过</v>
      </c>
      <c r="G75" s="24">
        <f>[1]!s_div_exdate(A75,"2017/12/31")</f>
        <v>0</v>
      </c>
      <c r="H75" s="24">
        <f>[1]!s_div_ifdiv(A75,"2018/06/30")</f>
        <v>0</v>
      </c>
      <c r="I75" s="34">
        <v>43188</v>
      </c>
      <c r="J75" s="30">
        <v>0.129</v>
      </c>
      <c r="K75" s="30">
        <f>[1]!s_dq_close(A75,I75,3)</f>
        <v>27.33</v>
      </c>
      <c r="L75" s="28">
        <f t="shared" si="6"/>
        <v>4.7200878155872674E-3</v>
      </c>
      <c r="M75" s="31">
        <f>[1]!s_performanceexpress_perfexnetprofittoshareholder(A75,"2017/12/31",1)</f>
        <v>0</v>
      </c>
      <c r="N75" s="32" t="str">
        <f>[1]!s_div_ifdiv(A75,"2017/06/30")</f>
        <v>否</v>
      </c>
      <c r="O75" s="24">
        <f>[1]!s_div_recorddate(A75,"2017/06/30")</f>
        <v>0</v>
      </c>
      <c r="P75" s="30">
        <f>[1]!s_div_cashbeforetax(A75,"2017/06/30")</f>
        <v>0</v>
      </c>
      <c r="Q75" s="30">
        <f>[1]!s_dq_close(A75,O75,3)</f>
        <v>2.6332404256302069</v>
      </c>
      <c r="R75" s="28">
        <f t="shared" si="7"/>
        <v>0</v>
      </c>
    </row>
    <row r="76" spans="1:18" s="33" customFormat="1" x14ac:dyDescent="0.25">
      <c r="A76" s="27" t="s">
        <v>519</v>
      </c>
      <c r="B76" s="27" t="s">
        <v>520</v>
      </c>
      <c r="C76" s="28">
        <v>3.336E-3</v>
      </c>
      <c r="D76" s="29">
        <f>C76*L76*[1]!s_dq_close("000300.SH",I76,1)</f>
        <v>0.195640815253012</v>
      </c>
      <c r="E76" s="24" t="str">
        <f>[1]!s_div_ifdiv(A76,"2017/12/31")</f>
        <v>是</v>
      </c>
      <c r="F76" s="24" t="str">
        <f>[1]!s_div_progress(A76,"20171231")</f>
        <v>股东大会通过</v>
      </c>
      <c r="G76" s="24">
        <f>[1]!s_div_exdate(A76,"2017/12/31")</f>
        <v>0</v>
      </c>
      <c r="H76" s="24">
        <f>[1]!s_div_ifdiv(A76,"2018/06/30")</f>
        <v>0</v>
      </c>
      <c r="I76" s="34">
        <v>43188</v>
      </c>
      <c r="J76" s="30">
        <v>0.15</v>
      </c>
      <c r="K76" s="30">
        <f>[1]!s_dq_close(A76,I76,3)</f>
        <v>9.9600000000000009</v>
      </c>
      <c r="L76" s="28">
        <f t="shared" si="6"/>
        <v>1.506024096385542E-2</v>
      </c>
      <c r="M76" s="31">
        <f>[1]!s_performanceexpress_perfexnetprofittoshareholder(A76,"2017/12/31",1)</f>
        <v>1801666200</v>
      </c>
      <c r="N76" s="32" t="str">
        <f>[1]!s_div_ifdiv(A76,"2017/06/30")</f>
        <v>否</v>
      </c>
      <c r="O76" s="24">
        <f>[1]!s_div_recorddate(A76,"2017/06/30")</f>
        <v>0</v>
      </c>
      <c r="P76" s="30">
        <f>[1]!s_div_cashbeforetax(A76,"2017/06/30")</f>
        <v>0</v>
      </c>
      <c r="Q76" s="30">
        <f>[1]!s_dq_close(A76,O76,3)</f>
        <v>3.7013983697340476</v>
      </c>
      <c r="R76" s="28">
        <f t="shared" si="7"/>
        <v>0</v>
      </c>
    </row>
    <row r="77" spans="1:18" s="33" customFormat="1" x14ac:dyDescent="0.25">
      <c r="A77" s="27" t="s">
        <v>333</v>
      </c>
      <c r="B77" s="27" t="s">
        <v>334</v>
      </c>
      <c r="C77" s="28">
        <v>2.1150000000000001E-3</v>
      </c>
      <c r="D77" s="29">
        <f>C77*L77*[1]!s_dq_close("000300.SH",I77,1)</f>
        <v>4.1443960521082762E-2</v>
      </c>
      <c r="E77" s="24" t="str">
        <f>[1]!s_div_ifdiv(A77,"2017/12/31")</f>
        <v>是</v>
      </c>
      <c r="F77" s="24" t="str">
        <f>[1]!s_div_progress(A77,"20171231")</f>
        <v>股东大会通过</v>
      </c>
      <c r="G77" s="24">
        <f>[1]!s_div_exdate(A77,"2017/12/31")</f>
        <v>0</v>
      </c>
      <c r="H77" s="24">
        <f>[1]!s_div_ifdiv(A77,"2018/06/30")</f>
        <v>0</v>
      </c>
      <c r="I77" s="34">
        <v>43188</v>
      </c>
      <c r="J77" s="30">
        <v>0.28999999999999998</v>
      </c>
      <c r="K77" s="30">
        <f>[1]!s_dq_close(A77,I77,3)</f>
        <v>57.63</v>
      </c>
      <c r="L77" s="28">
        <f t="shared" si="6"/>
        <v>5.0321013361096642E-3</v>
      </c>
      <c r="M77" s="31">
        <f>[1]!s_performanceexpress_perfexnetprofittoshareholder(A77,"2017/12/31",1)</f>
        <v>0</v>
      </c>
      <c r="N77" s="32" t="str">
        <f>[1]!s_div_ifdiv(A77,"2017/06/30")</f>
        <v>否</v>
      </c>
      <c r="O77" s="24">
        <f>[1]!s_div_recorddate(A77,"2017/06/30")</f>
        <v>0</v>
      </c>
      <c r="P77" s="30">
        <f>[1]!s_div_cashbeforetax(A77,"2017/06/30")</f>
        <v>0</v>
      </c>
      <c r="Q77" s="30">
        <f>[1]!s_dq_close(A77,O77,3)</f>
        <v>1.3986343439816027</v>
      </c>
      <c r="R77" s="28">
        <f t="shared" si="7"/>
        <v>0</v>
      </c>
    </row>
    <row r="78" spans="1:18" s="33" customFormat="1" x14ac:dyDescent="0.25">
      <c r="A78" s="27" t="s">
        <v>4</v>
      </c>
      <c r="B78" s="27" t="s">
        <v>5</v>
      </c>
      <c r="C78" s="28">
        <v>1.433E-3</v>
      </c>
      <c r="D78" s="29">
        <f>C78*L78*[1]!s_dq_close("000300.SH",I78,1)</f>
        <v>0.22998930952455413</v>
      </c>
      <c r="E78" s="24" t="str">
        <f>[1]!s_div_ifdiv(A78,"2017/12/31")</f>
        <v>是</v>
      </c>
      <c r="F78" s="24" t="str">
        <f>[1]!s_div_progress(A78,"20171231")</f>
        <v>实施</v>
      </c>
      <c r="G78" s="24" t="str">
        <f>[1]!s_div_exdate(A78,"2017/12/31")</f>
        <v>2018-05-16</v>
      </c>
      <c r="H78" s="24">
        <f>[1]!s_div_ifdiv(A78,"2018/06/30")</f>
        <v>0</v>
      </c>
      <c r="I78" s="34">
        <v>43188</v>
      </c>
      <c r="J78" s="30">
        <v>0.25</v>
      </c>
      <c r="K78" s="30">
        <f>[1]!s_dq_close(A78,I78,3)</f>
        <v>6.0656877649396241</v>
      </c>
      <c r="L78" s="28">
        <f t="shared" si="6"/>
        <v>4.1215441626426749E-2</v>
      </c>
      <c r="M78" s="31">
        <f>[1]!s_performanceexpress_perfexnetprofittoshareholder(A78,"2017/12/31",1)</f>
        <v>0</v>
      </c>
      <c r="N78" s="32" t="str">
        <f>[1]!s_div_ifdiv(A78,"2017/06/30")</f>
        <v>是</v>
      </c>
      <c r="O78" s="24" t="str">
        <f>[1]!s_div_recorddate(A78,"2017/06/30")</f>
        <v>2017-11-23</v>
      </c>
      <c r="P78" s="30">
        <f>[1]!s_div_cashbeforetax(A78,"2017/06/30")</f>
        <v>0.03</v>
      </c>
      <c r="Q78" s="30">
        <f>[1]!s_dq_close(A78,O78,3)</f>
        <v>6.6826475334582192</v>
      </c>
      <c r="R78" s="28">
        <f t="shared" si="7"/>
        <v>4.4892387111243057E-3</v>
      </c>
    </row>
    <row r="79" spans="1:18" s="33" customFormat="1" x14ac:dyDescent="0.25">
      <c r="A79" s="27" t="s">
        <v>313</v>
      </c>
      <c r="B79" s="27" t="s">
        <v>314</v>
      </c>
      <c r="C79" s="28">
        <v>1.884E-3</v>
      </c>
      <c r="D79" s="29">
        <f>C79*L79*[1]!s_dq_close("000300.SH",I79,1)</f>
        <v>6.2874704706452414E-2</v>
      </c>
      <c r="E79" s="24" t="str">
        <f>[1]!s_div_ifdiv(A79,"2017/12/31")</f>
        <v>是</v>
      </c>
      <c r="F79" s="24" t="str">
        <f>[1]!s_div_progress(A79,"20171231")</f>
        <v>董事会预案</v>
      </c>
      <c r="G79" s="24">
        <f>[1]!s_div_exdate(A79,"2017/12/31")</f>
        <v>0</v>
      </c>
      <c r="H79" s="24">
        <f>[1]!s_div_ifdiv(A79,"2018/06/30")</f>
        <v>0</v>
      </c>
      <c r="I79" s="34">
        <v>43188</v>
      </c>
      <c r="J79" s="30">
        <v>0.20799999999999999</v>
      </c>
      <c r="K79" s="30">
        <f>[1]!s_dq_close(A79,I79,3)</f>
        <v>24.27</v>
      </c>
      <c r="L79" s="28">
        <f t="shared" si="5"/>
        <v>8.5702513391017719E-3</v>
      </c>
      <c r="M79" s="31">
        <f>[1]!s_performanceexpress_perfexnetprofittoshareholder(A79,"2017/12/31",1)</f>
        <v>0</v>
      </c>
      <c r="N79" s="32" t="str">
        <f>[1]!s_div_ifdiv(A79,"2017/06/30")</f>
        <v>否</v>
      </c>
      <c r="O79" s="24">
        <f>[1]!s_div_recorddate(A79,"2017/06/30")</f>
        <v>0</v>
      </c>
      <c r="P79" s="30">
        <f>[1]!s_div_cashbeforetax(A79,"2017/06/30")</f>
        <v>0</v>
      </c>
      <c r="Q79" s="30">
        <f>[1]!s_dq_close(A79,O79,3)</f>
        <v>2.2379203006645922</v>
      </c>
      <c r="R79" s="28">
        <f t="shared" si="4"/>
        <v>0</v>
      </c>
    </row>
    <row r="80" spans="1:18" s="33" customFormat="1" x14ac:dyDescent="0.25">
      <c r="A80" s="27" t="s">
        <v>267</v>
      </c>
      <c r="B80" s="27" t="s">
        <v>268</v>
      </c>
      <c r="C80" s="28">
        <v>1.439E-3</v>
      </c>
      <c r="D80" s="29">
        <f>C80*L80*[1]!s_dq_close("000300.SH",I80,1)</f>
        <v>0.20172735583920001</v>
      </c>
      <c r="E80" s="24" t="str">
        <f>[1]!s_div_ifdiv(A80,"2017/12/31")</f>
        <v>是</v>
      </c>
      <c r="F80" s="24" t="str">
        <f>[1]!s_div_progress(A80,"20171231")</f>
        <v>董事会预案</v>
      </c>
      <c r="G80" s="24">
        <f>[1]!s_div_exdate(A80,"2017/12/31")</f>
        <v>0</v>
      </c>
      <c r="H80" s="24">
        <f>[1]!s_div_ifdiv(A80,"2018/06/30")</f>
        <v>0</v>
      </c>
      <c r="I80" s="34">
        <v>43188</v>
      </c>
      <c r="J80" s="30">
        <v>0.13500000000000001</v>
      </c>
      <c r="K80" s="30">
        <f>[1]!s_dq_close(A80,I80,3)</f>
        <v>3.75</v>
      </c>
      <c r="L80" s="28">
        <f t="shared" si="5"/>
        <v>3.6000000000000004E-2</v>
      </c>
      <c r="M80" s="31">
        <f>[1]!s_performanceexpress_perfexnetprofittoshareholder(A80,"2017/12/31",1)</f>
        <v>2530000000</v>
      </c>
      <c r="N80" s="32" t="str">
        <f>[1]!s_div_ifdiv(A80,"2017/06/30")</f>
        <v>否</v>
      </c>
      <c r="O80" s="24">
        <f>[1]!s_div_recorddate(A80,"2017/06/30")</f>
        <v>0</v>
      </c>
      <c r="P80" s="30">
        <f>[1]!s_div_cashbeforetax(A80,"2017/06/30")</f>
        <v>0</v>
      </c>
      <c r="Q80" s="30">
        <f>[1]!s_dq_close(A80,O80,3)</f>
        <v>0.87205388542237039</v>
      </c>
      <c r="R80" s="28">
        <f t="shared" si="4"/>
        <v>0</v>
      </c>
    </row>
    <row r="81" spans="1:18" s="33" customFormat="1" x14ac:dyDescent="0.25">
      <c r="A81" s="27" t="s">
        <v>538</v>
      </c>
      <c r="B81" s="27" t="s">
        <v>539</v>
      </c>
      <c r="C81" s="28">
        <v>3.39E-4</v>
      </c>
      <c r="D81" s="29">
        <f>C81*L81*[1]!s_dq_close("000300.SH",I81,1)</f>
        <v>8.9944325382693598E-3</v>
      </c>
      <c r="E81" s="24" t="str">
        <f>[1]!s_div_ifdiv(A81,"2017/12/31")</f>
        <v>是</v>
      </c>
      <c r="F81" s="24" t="str">
        <f>[1]!s_div_progress(A81,"20171231")</f>
        <v>董事会预案</v>
      </c>
      <c r="G81" s="24">
        <f>[1]!s_div_exdate(A81,"2017/12/31")</f>
        <v>0</v>
      </c>
      <c r="H81" s="24">
        <f>[1]!s_div_ifdiv(A81,"2018/06/30")</f>
        <v>0</v>
      </c>
      <c r="I81" s="34">
        <v>43188</v>
      </c>
      <c r="J81" s="30">
        <v>0.6</v>
      </c>
      <c r="K81" s="30">
        <f>[1]!s_dq_close(A81,I81,3)</f>
        <v>88.06</v>
      </c>
      <c r="L81" s="28">
        <f t="shared" si="5"/>
        <v>6.8135362253009309E-3</v>
      </c>
      <c r="M81" s="31">
        <f>[1]!s_performanceexpress_perfexnetprofittoshareholder(A81,"2017/12/31",1)</f>
        <v>0</v>
      </c>
      <c r="N81" s="32" t="str">
        <f>[1]!s_div_ifdiv(A81,"2017/06/30")</f>
        <v>否</v>
      </c>
      <c r="O81" s="24">
        <f>[1]!s_div_recorddate(A81,"2017/06/30")</f>
        <v>0</v>
      </c>
      <c r="P81" s="30">
        <f>[1]!s_div_cashbeforetax(A81,"2017/06/30")</f>
        <v>0</v>
      </c>
      <c r="Q81" s="30">
        <f>[1]!s_dq_close(A81,O81,3)</f>
        <v>27.846331275732464</v>
      </c>
      <c r="R81" s="28">
        <f t="shared" si="4"/>
        <v>0</v>
      </c>
    </row>
    <row r="84" spans="1:18" x14ac:dyDescent="0.25">
      <c r="A84" s="19" t="s">
        <v>622</v>
      </c>
      <c r="D84" s="22">
        <f>SUM(D34:D81)</f>
        <v>9.9840404033250163</v>
      </c>
    </row>
    <row r="85" spans="1:18" x14ac:dyDescent="0.25">
      <c r="A85" s="5"/>
      <c r="B85" s="5"/>
      <c r="C85" s="6"/>
      <c r="E85" s="3"/>
      <c r="F85" s="13"/>
    </row>
    <row r="86" spans="1:18" x14ac:dyDescent="0.25">
      <c r="A86" s="5"/>
      <c r="B86" s="5"/>
      <c r="C86" s="6"/>
      <c r="E86" s="3"/>
      <c r="F86" s="13"/>
    </row>
    <row r="87" spans="1:18" x14ac:dyDescent="0.25">
      <c r="A87" s="5"/>
      <c r="B87" s="5"/>
      <c r="C87" s="6"/>
      <c r="E87" s="3"/>
      <c r="F87" s="13"/>
    </row>
    <row r="88" spans="1:18" x14ac:dyDescent="0.25">
      <c r="A88" s="5"/>
      <c r="B88" s="5"/>
      <c r="C88" s="6"/>
      <c r="E88" s="3"/>
      <c r="F88" s="13"/>
    </row>
    <row r="89" spans="1:18" x14ac:dyDescent="0.25">
      <c r="A89" s="9" t="s">
        <v>605</v>
      </c>
      <c r="B89" s="3"/>
      <c r="E89" s="4"/>
      <c r="F89" s="14"/>
    </row>
    <row r="90" spans="1:18" x14ac:dyDescent="0.25">
      <c r="A90" s="2" t="s">
        <v>599</v>
      </c>
      <c r="B90" s="2" t="s">
        <v>600</v>
      </c>
      <c r="C90" s="2" t="s">
        <v>601</v>
      </c>
      <c r="D90" s="17" t="s">
        <v>619</v>
      </c>
      <c r="E90" s="2" t="s">
        <v>644</v>
      </c>
      <c r="F90" s="2" t="s">
        <v>643</v>
      </c>
      <c r="G90" s="2" t="s">
        <v>608</v>
      </c>
      <c r="H90" s="2" t="s">
        <v>645</v>
      </c>
      <c r="I90" s="2" t="s">
        <v>609</v>
      </c>
      <c r="J90" s="12" t="s">
        <v>610</v>
      </c>
      <c r="K90" s="12" t="s">
        <v>611</v>
      </c>
      <c r="L90" s="16" t="s">
        <v>612</v>
      </c>
      <c r="M90" s="2" t="s">
        <v>614</v>
      </c>
      <c r="N90" s="2" t="s">
        <v>631</v>
      </c>
      <c r="O90" s="2" t="s">
        <v>615</v>
      </c>
      <c r="P90" s="2" t="s">
        <v>616</v>
      </c>
      <c r="Q90" s="2" t="s">
        <v>617</v>
      </c>
      <c r="R90" s="16" t="s">
        <v>618</v>
      </c>
    </row>
    <row r="91" spans="1:18" x14ac:dyDescent="0.25">
      <c r="A91" s="27" t="s">
        <v>329</v>
      </c>
      <c r="B91" s="27" t="s">
        <v>330</v>
      </c>
      <c r="C91" s="28">
        <v>1.6329999999999999E-3</v>
      </c>
      <c r="D91" s="29">
        <f>C91*L91*[1]!s_dq_close("000300.SH",I91,1)</f>
        <v>9.7947330294205041E-3</v>
      </c>
      <c r="E91" s="24" t="str">
        <f>[1]!s_div_ifdiv(A91,"2017/12/31")</f>
        <v>是</v>
      </c>
      <c r="F91" s="24" t="str">
        <f>[1]!s_div_progress(A91,"20171231")</f>
        <v>股东大会通过</v>
      </c>
      <c r="G91" s="24">
        <f>[1]!s_div_exdate(A91,"2017/12/31")</f>
        <v>0</v>
      </c>
      <c r="H91" s="24">
        <f>[1]!s_div_ifdiv(A91,"2018/06/30")</f>
        <v>0</v>
      </c>
      <c r="I91" s="34">
        <v>43166</v>
      </c>
      <c r="J91" s="30">
        <v>0.04</v>
      </c>
      <c r="K91" s="30">
        <f>[1]!s_dq_close(A91,I91,3)</f>
        <v>26.92</v>
      </c>
      <c r="L91" s="28">
        <f t="shared" ref="L91:L122" si="8">J91/K91</f>
        <v>1.4858841010401188E-3</v>
      </c>
      <c r="M91" s="31">
        <f>[1]!s_performanceexpress_perfexnetprofittoshareholder(A91,"2017/12/31",1)</f>
        <v>0</v>
      </c>
      <c r="N91" s="32" t="str">
        <f>[1]!s_div_ifdiv(A91,"2017/06/30")</f>
        <v>否</v>
      </c>
      <c r="O91" s="24">
        <f>[1]!s_div_recorddate(A91,"2017/06/30")</f>
        <v>0</v>
      </c>
      <c r="P91" s="30">
        <f>[1]!s_div_cashbeforetax(A91,"2017/06/30")</f>
        <v>0</v>
      </c>
      <c r="Q91" s="30">
        <f>[1]!s_dq_close(A91,O91,3)</f>
        <v>0.9654129759075829</v>
      </c>
      <c r="R91" s="28">
        <f t="shared" ref="R91:R122" si="9">P91/Q91</f>
        <v>0</v>
      </c>
    </row>
    <row r="92" spans="1:18" x14ac:dyDescent="0.25">
      <c r="A92" s="5" t="s">
        <v>277</v>
      </c>
      <c r="B92" s="5" t="s">
        <v>278</v>
      </c>
      <c r="C92" s="6">
        <v>3.1730000000000005E-3</v>
      </c>
      <c r="D92" s="18">
        <f>C92*L92*[1]!s_dq_close("000300.SH",I92,1)</f>
        <v>0.17801932392368267</v>
      </c>
      <c r="E92" s="4" t="str">
        <f>[1]!s_div_ifdiv(A92,"2017/12/31")</f>
        <v>是</v>
      </c>
      <c r="F92" s="3" t="str">
        <f>[1]!s_div_progress(A92,"20171231")</f>
        <v>股东大会通过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2017-06-06</v>
      </c>
      <c r="J92" s="13">
        <f>[1]!s_div_cashbeforetax(A92,"2016/12/31")</f>
        <v>5.1400000000000001E-2</v>
      </c>
      <c r="K92" s="14">
        <f>[1]!s_dq_close(A92,I92,3)</f>
        <v>3.1999994827962355</v>
      </c>
      <c r="L92" s="6">
        <f t="shared" si="8"/>
        <v>1.6062502596120878E-2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1.8807409617858513</v>
      </c>
      <c r="R92" s="6">
        <f t="shared" si="9"/>
        <v>0</v>
      </c>
    </row>
    <row r="93" spans="1:18" x14ac:dyDescent="0.25">
      <c r="A93" s="5" t="s">
        <v>155</v>
      </c>
      <c r="B93" s="5" t="s">
        <v>156</v>
      </c>
      <c r="C93" s="6">
        <v>1.1379999999999999E-3</v>
      </c>
      <c r="D93" s="18">
        <f>C93*L93*[1]!s_dq_close("000300.SH",I93,1)</f>
        <v>3.9341726163358098E-2</v>
      </c>
      <c r="E93" s="4" t="str">
        <f>[1]!s_div_ifdiv(A93,"2017/12/31")</f>
        <v>是</v>
      </c>
      <c r="F93" s="3" t="str">
        <f>[1]!s_div_progress(A93,"20171231")</f>
        <v>股东大会通过</v>
      </c>
      <c r="G93" s="3">
        <f>[1]!s_div_exdate(A93,"2017/12/31")</f>
        <v>0</v>
      </c>
      <c r="H93" s="4">
        <f>[1]!s_div_ifdiv(A93,"2018/06/30")</f>
        <v>0</v>
      </c>
      <c r="I93" s="3" t="str">
        <f>[1]!s_div_recorddate(A93,"2016/12/31")</f>
        <v>2017-06-09</v>
      </c>
      <c r="J93" s="13">
        <f>[1]!s_div_cashbeforetax(A93,"2016/12/31")</f>
        <v>0.09</v>
      </c>
      <c r="K93" s="14">
        <f>[1]!s_dq_close(A93,I93,3)</f>
        <v>9.3099972432611757</v>
      </c>
      <c r="L93" s="6">
        <f t="shared" si="8"/>
        <v>9.6670275670752096E-3</v>
      </c>
      <c r="M93" s="10">
        <f>[1]!s_performanceexpress_perfexnetprofittoshareholder(A93,"2017/12/31",1)</f>
        <v>419850000</v>
      </c>
      <c r="N93" s="23" t="str">
        <f>[1]!s_div_ifdiv(A93,"2017/06/30")</f>
        <v>否</v>
      </c>
      <c r="O93" s="3">
        <f>[1]!s_div_recorddate(A93,"2017/06/30")</f>
        <v>0</v>
      </c>
      <c r="P93" s="13">
        <f>[1]!s_div_cashbeforetax(A93,"2017/06/30")</f>
        <v>0</v>
      </c>
      <c r="Q93" s="14">
        <f>[1]!s_dq_close(A93,O93,3)</f>
        <v>12.400652272440553</v>
      </c>
      <c r="R93" s="6">
        <f t="shared" si="9"/>
        <v>0</v>
      </c>
    </row>
    <row r="94" spans="1:18" x14ac:dyDescent="0.25">
      <c r="A94" s="5" t="s">
        <v>291</v>
      </c>
      <c r="B94" s="5" t="s">
        <v>292</v>
      </c>
      <c r="C94" s="6">
        <v>3.6909999999999998E-3</v>
      </c>
      <c r="D94" s="18">
        <f>C94*L94*[1]!s_dq_close("000300.SH",I94,1)</f>
        <v>0.24921084800071364</v>
      </c>
      <c r="E94" s="4" t="str">
        <f>[1]!s_div_ifdiv(A94,"2017/12/31")</f>
        <v>是</v>
      </c>
      <c r="F94" s="3" t="str">
        <f>[1]!s_div_progress(A94,"20171231")</f>
        <v>股东大会通过</v>
      </c>
      <c r="G94" s="3">
        <f>[1]!s_div_exdate(A94,"2017/12/31")</f>
        <v>0</v>
      </c>
      <c r="H94" s="4">
        <f>[1]!s_div_ifdiv(A94,"2018/06/30")</f>
        <v>0</v>
      </c>
      <c r="I94" s="3" t="str">
        <f>[1]!s_div_recorddate(A94,"2016/12/31")</f>
        <v>2017-06-12</v>
      </c>
      <c r="J94" s="13">
        <f>[1]!s_div_cashbeforetax(A94,"2016/12/31")</f>
        <v>0.65999999999999992</v>
      </c>
      <c r="K94" s="14">
        <f>[1]!s_dq_close(A94,I94,3)</f>
        <v>34.940000050636101</v>
      </c>
      <c r="L94" s="6">
        <f t="shared" si="8"/>
        <v>1.8889524872453007E-2</v>
      </c>
      <c r="M94" s="10">
        <f>[1]!s_performanceexpress_perfexnetprofittoshareholder(A94,"2017/12/31",1)</f>
        <v>0</v>
      </c>
      <c r="N94" s="23" t="str">
        <f>[1]!s_div_ifdiv(A94,"2017/06/30")</f>
        <v>否</v>
      </c>
      <c r="O94" s="3">
        <f>[1]!s_div_recorddate(A94,"2017/06/30")</f>
        <v>0</v>
      </c>
      <c r="P94" s="13">
        <f>[1]!s_div_cashbeforetax(A94,"2017/06/30")</f>
        <v>0</v>
      </c>
      <c r="Q94" s="14">
        <f>[1]!s_dq_close(A94,O94,3)</f>
        <v>0.53770719962211</v>
      </c>
      <c r="R94" s="6">
        <f t="shared" si="9"/>
        <v>0</v>
      </c>
    </row>
    <row r="95" spans="1:18" x14ac:dyDescent="0.25">
      <c r="A95" s="5" t="s">
        <v>93</v>
      </c>
      <c r="B95" s="5" t="s">
        <v>94</v>
      </c>
      <c r="C95" s="6">
        <v>1.2820000000000002E-3</v>
      </c>
      <c r="D95" s="18">
        <f>C95*L95*[1]!s_dq_close("000300.SH",I95,1)</f>
        <v>5.0943492750395725E-2</v>
      </c>
      <c r="E95" s="4" t="str">
        <f>[1]!s_div_ifdiv(A95,"2017/12/31")</f>
        <v>是</v>
      </c>
      <c r="F95" s="3" t="str">
        <f>[1]!s_div_progress(A95,"20171231")</f>
        <v>股东大会通过</v>
      </c>
      <c r="G95" s="3">
        <f>[1]!s_div_exdate(A95,"2017/12/31")</f>
        <v>0</v>
      </c>
      <c r="H95" s="4">
        <f>[1]!s_div_ifdiv(A95,"2018/06/30")</f>
        <v>0</v>
      </c>
      <c r="I95" s="3" t="str">
        <f>[1]!s_div_recorddate(A95,"2016/12/31")</f>
        <v>2017-06-12</v>
      </c>
      <c r="J95" s="13">
        <f>[1]!s_div_cashbeforetax(A95,"2016/12/31")</f>
        <v>0.4</v>
      </c>
      <c r="K95" s="14">
        <f>[1]!s_dq_close(A95,I95,3)</f>
        <v>35.980000297599581</v>
      </c>
      <c r="L95" s="6">
        <f t="shared" si="8"/>
        <v>1.1117287289924957E-2</v>
      </c>
      <c r="M95" s="10">
        <f>[1]!s_performanceexpress_perfexnetprofittoshareholder(A95,"2017/12/31",1)</f>
        <v>820823471.07000005</v>
      </c>
      <c r="N95" s="23" t="str">
        <f>[1]!s_div_ifdiv(A95,"2017/06/30")</f>
        <v>否</v>
      </c>
      <c r="O95" s="3">
        <f>[1]!s_div_recorddate(A95,"2017/06/30")</f>
        <v>0</v>
      </c>
      <c r="P95" s="13">
        <f>[1]!s_div_cashbeforetax(A95,"2017/06/30")</f>
        <v>0</v>
      </c>
      <c r="Q95" s="14">
        <f>[1]!s_dq_close(A95,O95,3)</f>
        <v>1.2941219237340507</v>
      </c>
      <c r="R95" s="6">
        <f t="shared" si="9"/>
        <v>0</v>
      </c>
    </row>
    <row r="96" spans="1:18" x14ac:dyDescent="0.25">
      <c r="A96" s="5" t="s">
        <v>301</v>
      </c>
      <c r="B96" s="5" t="s">
        <v>302</v>
      </c>
      <c r="C96" s="6">
        <v>7.7299999999999992E-4</v>
      </c>
      <c r="D96" s="18">
        <f>C96*L96*[1]!s_dq_close("000300.SH",I96,1)</f>
        <v>1.6048420861302103E-2</v>
      </c>
      <c r="E96" s="4" t="str">
        <f>[1]!s_div_ifdiv(A96,"2017/12/31")</f>
        <v>是</v>
      </c>
      <c r="F96" s="3" t="str">
        <f>[1]!s_div_progress(A96,"20171231")</f>
        <v>股东大会通过</v>
      </c>
      <c r="G96" s="3">
        <f>[1]!s_div_exdate(A96,"2017/12/31")</f>
        <v>0</v>
      </c>
      <c r="H96" s="4">
        <f>[1]!s_div_ifdiv(A96,"2018/06/30")</f>
        <v>0</v>
      </c>
      <c r="I96" s="3" t="str">
        <f>[1]!s_div_recorddate(A96,"2016/12/31")</f>
        <v>2017-06-12</v>
      </c>
      <c r="J96" s="13">
        <f>[1]!s_div_cashbeforetax(A96,"2016/12/31")</f>
        <v>0.12</v>
      </c>
      <c r="K96" s="14">
        <f>[1]!s_dq_close(A96,I96,3)</f>
        <v>20.659999112030921</v>
      </c>
      <c r="L96" s="6">
        <f t="shared" si="8"/>
        <v>5.808325515857379E-3</v>
      </c>
      <c r="M96" s="10">
        <f>[1]!s_performanceexpress_perfexnetprofittoshareholder(A96,"2017/12/31",1)</f>
        <v>0</v>
      </c>
      <c r="N96" s="23" t="str">
        <f>[1]!s_div_ifdiv(A96,"2017/06/30")</f>
        <v>否</v>
      </c>
      <c r="O96" s="3">
        <f>[1]!s_div_recorddate(A96,"2017/06/30")</f>
        <v>0</v>
      </c>
      <c r="P96" s="13">
        <f>[1]!s_div_cashbeforetax(A96,"2017/06/30")</f>
        <v>0</v>
      </c>
      <c r="Q96" s="14">
        <f>[1]!s_dq_close(A96,O96,3)</f>
        <v>2.7824712885793557</v>
      </c>
      <c r="R96" s="6">
        <f t="shared" si="9"/>
        <v>0</v>
      </c>
    </row>
    <row r="97" spans="1:18" x14ac:dyDescent="0.25">
      <c r="A97" s="5" t="s">
        <v>187</v>
      </c>
      <c r="B97" s="5" t="s">
        <v>188</v>
      </c>
      <c r="C97" s="6">
        <v>1.4139999999999999E-3</v>
      </c>
      <c r="D97" s="18">
        <f>C97*L97*[1]!s_dq_close("000300.SH",I97,1)</f>
        <v>1.8397068596066848E-2</v>
      </c>
      <c r="E97" s="4" t="str">
        <f>[1]!s_div_ifdiv(A97,"2017/12/31")</f>
        <v>是</v>
      </c>
      <c r="F97" s="3" t="str">
        <f>[1]!s_div_progress(A97,"20171231")</f>
        <v>股东大会通过</v>
      </c>
      <c r="G97" s="3">
        <f>[1]!s_div_exdate(A97,"2017/12/31")</f>
        <v>0</v>
      </c>
      <c r="H97" s="4">
        <f>[1]!s_div_ifdiv(A97,"2018/06/30")</f>
        <v>0</v>
      </c>
      <c r="I97" s="3" t="str">
        <f>[1]!s_div_recorddate(A97,"2016/12/31")</f>
        <v>2017-06-13</v>
      </c>
      <c r="J97" s="13">
        <f>[1]!s_div_cashbeforetax(A97,"2016/12/31")</f>
        <v>0.03</v>
      </c>
      <c r="K97" s="14">
        <f>[1]!s_dq_close(A97,I97,3)</f>
        <v>8.2599998099962431</v>
      </c>
      <c r="L97" s="6">
        <f t="shared" si="8"/>
        <v>3.6319613426254601E-3</v>
      </c>
      <c r="M97" s="10">
        <f>[1]!s_performanceexpress_perfexnetprofittoshareholder(A97,"2017/12/31",1)</f>
        <v>828350300</v>
      </c>
      <c r="N97" s="23" t="str">
        <f>[1]!s_div_ifdiv(A97,"2017/06/30")</f>
        <v>否</v>
      </c>
      <c r="O97" s="3">
        <f>[1]!s_div_recorddate(A97,"2017/06/30")</f>
        <v>0</v>
      </c>
      <c r="P97" s="13">
        <f>[1]!s_div_cashbeforetax(A97,"2017/06/30")</f>
        <v>0</v>
      </c>
      <c r="Q97" s="14">
        <f>[1]!s_dq_close(A97,O97,3)</f>
        <v>4.7042538386405726</v>
      </c>
      <c r="R97" s="6">
        <f t="shared" si="9"/>
        <v>0</v>
      </c>
    </row>
    <row r="98" spans="1:18" x14ac:dyDescent="0.25">
      <c r="A98" s="5" t="s">
        <v>335</v>
      </c>
      <c r="B98" s="5" t="s">
        <v>336</v>
      </c>
      <c r="C98" s="6">
        <v>1.2160000000000001E-3</v>
      </c>
      <c r="D98" s="18">
        <f>C98*L98*[1]!s_dq_close("000300.SH",I98,1)</f>
        <v>6.7745522614774553E-2</v>
      </c>
      <c r="E98" s="4" t="str">
        <f>[1]!s_div_ifdiv(A98,"2017/12/31")</f>
        <v>是</v>
      </c>
      <c r="F98" s="3" t="str">
        <f>[1]!s_div_progress(A98,"20171231")</f>
        <v>股东大会通过</v>
      </c>
      <c r="G98" s="3">
        <f>[1]!s_div_exdate(A98,"2017/12/31")</f>
        <v>0</v>
      </c>
      <c r="H98" s="4">
        <f>[1]!s_div_ifdiv(A98,"2018/06/30")</f>
        <v>0</v>
      </c>
      <c r="I98" s="3" t="str">
        <f>[1]!s_div_recorddate(A98,"2016/12/31")</f>
        <v>2017-06-13</v>
      </c>
      <c r="J98" s="13">
        <f>[1]!s_div_cashbeforetax(A98,"2016/12/31")</f>
        <v>0.1</v>
      </c>
      <c r="K98" s="14">
        <f>[1]!s_dq_close(A98,I98,3)</f>
        <v>6.4300000801086101</v>
      </c>
      <c r="L98" s="6">
        <f t="shared" si="8"/>
        <v>1.5552099339680084E-2</v>
      </c>
      <c r="M98" s="10">
        <f>[1]!s_performanceexpress_perfexnetprofittoshareholder(A98,"2017/12/31",1)</f>
        <v>0</v>
      </c>
      <c r="N98" s="23" t="str">
        <f>[1]!s_div_ifdiv(A98,"2017/06/30")</f>
        <v>否</v>
      </c>
      <c r="O98" s="3">
        <f>[1]!s_div_recorddate(A98,"2017/06/30")</f>
        <v>0</v>
      </c>
      <c r="P98" s="13">
        <f>[1]!s_div_cashbeforetax(A98,"2017/06/30")</f>
        <v>0</v>
      </c>
      <c r="Q98" s="14">
        <f>[1]!s_dq_close(A98,O98,3)</f>
        <v>0.80418706507485871</v>
      </c>
      <c r="R98" s="6">
        <f t="shared" si="9"/>
        <v>0</v>
      </c>
    </row>
    <row r="99" spans="1:18" x14ac:dyDescent="0.25">
      <c r="A99" s="5" t="s">
        <v>327</v>
      </c>
      <c r="B99" s="5" t="s">
        <v>328</v>
      </c>
      <c r="C99" s="6">
        <v>1.9750000000000002E-3</v>
      </c>
      <c r="D99" s="18">
        <f>C99*L99*[1]!s_dq_close("000300.SH",I99,1)</f>
        <v>9.6807141481693365E-2</v>
      </c>
      <c r="E99" s="4" t="str">
        <f>[1]!s_div_ifdiv(A99,"2017/12/31")</f>
        <v>是</v>
      </c>
      <c r="F99" s="3" t="str">
        <f>[1]!s_div_progress(A99,"20171231")</f>
        <v>股东大会通过</v>
      </c>
      <c r="G99" s="3">
        <f>[1]!s_div_exdate(A99,"2017/12/31")</f>
        <v>0</v>
      </c>
      <c r="H99" s="4">
        <f>[1]!s_div_ifdiv(A99,"2018/06/30")</f>
        <v>0</v>
      </c>
      <c r="I99" s="3" t="str">
        <f>[1]!s_div_recorddate(A99,"2016/12/31")</f>
        <v>2017-06-14</v>
      </c>
      <c r="J99" s="13">
        <f>[1]!s_div_cashbeforetax(A99,"2016/12/31")</f>
        <v>0.55999999999999994</v>
      </c>
      <c r="K99" s="14">
        <f>[1]!s_dq_close(A99,I99,3)</f>
        <v>40.389999150418099</v>
      </c>
      <c r="L99" s="6">
        <f t="shared" si="8"/>
        <v>1.3864818315902418E-2</v>
      </c>
      <c r="M99" s="10">
        <f>[1]!s_performanceexpress_perfexnetprofittoshareholder(A99,"2017/12/31",1)</f>
        <v>0</v>
      </c>
      <c r="N99" s="23" t="str">
        <f>[1]!s_div_ifdiv(A99,"2017/06/30")</f>
        <v>否</v>
      </c>
      <c r="O99" s="3">
        <f>[1]!s_div_recorddate(A99,"2017/06/30")</f>
        <v>0</v>
      </c>
      <c r="P99" s="13">
        <f>[1]!s_div_cashbeforetax(A99,"2017/06/30")</f>
        <v>0</v>
      </c>
      <c r="Q99" s="14">
        <f>[1]!s_dq_close(A99,O99,3)</f>
        <v>2.8534320770014512</v>
      </c>
      <c r="R99" s="6">
        <f t="shared" si="9"/>
        <v>0</v>
      </c>
    </row>
    <row r="100" spans="1:18" x14ac:dyDescent="0.25">
      <c r="A100" s="27" t="s">
        <v>564</v>
      </c>
      <c r="B100" s="27" t="s">
        <v>565</v>
      </c>
      <c r="C100" s="28">
        <v>2.5340000000000002E-3</v>
      </c>
      <c r="D100" s="29">
        <f>C100*L100*[1]!s_dq_close("000300.SH",I100,1)</f>
        <v>4.4212187860960379E-2</v>
      </c>
      <c r="E100" s="24" t="str">
        <f>[1]!s_div_ifdiv(A100,"2017/12/31")</f>
        <v>是</v>
      </c>
      <c r="F100" s="24" t="str">
        <f>[1]!s_div_progress(A100,"20171231")</f>
        <v>股东大会通过</v>
      </c>
      <c r="G100" s="24">
        <f>[1]!s_div_exdate(A100,"2017/12/31")</f>
        <v>0</v>
      </c>
      <c r="H100" s="24">
        <f>[1]!s_div_ifdiv(A100,"2018/06/30")</f>
        <v>0</v>
      </c>
      <c r="I100" s="34">
        <v>43172</v>
      </c>
      <c r="J100" s="30">
        <v>0.127</v>
      </c>
      <c r="K100" s="30">
        <f>[1]!s_dq_close(A100,I100,3)</f>
        <v>29.78</v>
      </c>
      <c r="L100" s="28">
        <f t="shared" si="8"/>
        <v>4.264607118871726E-3</v>
      </c>
      <c r="M100" s="31">
        <f>[1]!s_performanceexpress_perfexnetprofittoshareholder(A100,"2017/12/31",1)</f>
        <v>898520200</v>
      </c>
      <c r="N100" s="32" t="str">
        <f>[1]!s_div_ifdiv(A100,"2017/06/30")</f>
        <v>否</v>
      </c>
      <c r="O100" s="24">
        <f>[1]!s_div_recorddate(A100,"2017/06/30")</f>
        <v>0</v>
      </c>
      <c r="P100" s="30">
        <f>[1]!s_div_cashbeforetax(A100,"2017/06/30")</f>
        <v>0</v>
      </c>
      <c r="Q100" s="30">
        <f>[1]!s_dq_close(A100,O100,3)</f>
        <v>14.886605858560339</v>
      </c>
      <c r="R100" s="28">
        <f t="shared" si="9"/>
        <v>0</v>
      </c>
    </row>
    <row r="101" spans="1:18" x14ac:dyDescent="0.25">
      <c r="A101" s="5" t="s">
        <v>413</v>
      </c>
      <c r="B101" s="5" t="s">
        <v>414</v>
      </c>
      <c r="C101" s="6">
        <v>1.794E-3</v>
      </c>
      <c r="D101" s="18">
        <f>C101*L101*[1]!s_dq_close("000300.SH",I101,1)</f>
        <v>7.742525456935867E-2</v>
      </c>
      <c r="E101" s="4" t="str">
        <f>[1]!s_div_ifdiv(A101,"2017/12/31")</f>
        <v>是</v>
      </c>
      <c r="F101" s="3" t="str">
        <f>[1]!s_div_progress(A101,"20171231")</f>
        <v>股东大会通过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2017-06-15</v>
      </c>
      <c r="J101" s="13">
        <f>[1]!s_div_cashbeforetax(A101,"2016/12/31")</f>
        <v>6.8000000000000005E-2</v>
      </c>
      <c r="K101" s="14">
        <f>[1]!s_dq_close(A101,I101,3)</f>
        <v>5.5600006645579167</v>
      </c>
      <c r="L101" s="6">
        <f t="shared" si="8"/>
        <v>1.2230214365524142E-2</v>
      </c>
      <c r="M101" s="10">
        <f>[1]!s_performanceexpress_perfexnetprofittoshareholder(A101,"2017/12/31",1)</f>
        <v>2649609000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3.0811321650347598</v>
      </c>
      <c r="R101" s="6">
        <f t="shared" si="9"/>
        <v>0</v>
      </c>
    </row>
    <row r="102" spans="1:18" x14ac:dyDescent="0.25">
      <c r="A102" s="27" t="s">
        <v>63</v>
      </c>
      <c r="B102" s="27" t="s">
        <v>64</v>
      </c>
      <c r="C102" s="28">
        <v>1.7699999999999999E-3</v>
      </c>
      <c r="D102" s="29">
        <f>C102*L102*[1]!s_dq_close("000300.SH",I102,1)</f>
        <v>3.9280731268985326E-2</v>
      </c>
      <c r="E102" s="24" t="str">
        <f>[1]!s_div_ifdiv(A102,"2017/12/31")</f>
        <v>是</v>
      </c>
      <c r="F102" s="24" t="str">
        <f>[1]!s_div_progress(A102,"20171231")</f>
        <v>股东大会通过</v>
      </c>
      <c r="G102" s="24">
        <f>[1]!s_div_exdate(A102,"2017/12/31")</f>
        <v>0</v>
      </c>
      <c r="H102" s="24">
        <f>[1]!s_div_ifdiv(A102,"2018/06/30")</f>
        <v>0</v>
      </c>
      <c r="I102" s="34">
        <v>43172</v>
      </c>
      <c r="J102" s="30">
        <v>8.5000000000000006E-2</v>
      </c>
      <c r="K102" s="30">
        <f>[1]!s_dq_close(A102,I102,3)</f>
        <v>15.67</v>
      </c>
      <c r="L102" s="28">
        <f t="shared" si="8"/>
        <v>5.4243777919591582E-3</v>
      </c>
      <c r="M102" s="31">
        <f>[1]!s_performanceexpress_perfexnetprofittoshareholder(A102,"2017/12/31",1)</f>
        <v>0</v>
      </c>
      <c r="N102" s="32" t="str">
        <f>[1]!s_div_ifdiv(A102,"2017/06/30")</f>
        <v>否</v>
      </c>
      <c r="O102" s="24">
        <f>[1]!s_div_recorddate(A102,"2017/06/30")</f>
        <v>0</v>
      </c>
      <c r="P102" s="30">
        <f>[1]!s_div_cashbeforetax(A102,"2017/06/30")</f>
        <v>0</v>
      </c>
      <c r="Q102" s="30">
        <f>[1]!s_dq_close(A102,O102,3)</f>
        <v>1.4657379236465149</v>
      </c>
      <c r="R102" s="28">
        <f t="shared" si="9"/>
        <v>0</v>
      </c>
    </row>
    <row r="103" spans="1:18" s="33" customFormat="1" x14ac:dyDescent="0.25">
      <c r="A103" s="5" t="s">
        <v>19</v>
      </c>
      <c r="B103" s="5" t="s">
        <v>20</v>
      </c>
      <c r="C103" s="6">
        <v>1.059E-3</v>
      </c>
      <c r="D103" s="18">
        <f>C103*L103*[1]!s_dq_close("000300.SH",I103,1)</f>
        <v>0.13123762329012453</v>
      </c>
      <c r="E103" s="4" t="str">
        <f>[1]!s_div_ifdiv(A103,"2017/12/31")</f>
        <v>是</v>
      </c>
      <c r="F103" s="3" t="str">
        <f>[1]!s_div_progress(A103,"20171231")</f>
        <v>股东大会通过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2017-06-15</v>
      </c>
      <c r="J103" s="13">
        <f>[1]!s_div_cashbeforetax(A103,"2016/12/31")</f>
        <v>0.4</v>
      </c>
      <c r="K103" s="14">
        <f>[1]!s_dq_close(A103,I103,3)</f>
        <v>11.390000122567612</v>
      </c>
      <c r="L103" s="6">
        <f t="shared" si="8"/>
        <v>3.5118524644039188E-2</v>
      </c>
      <c r="M103" s="10">
        <f>[1]!s_performanceexpress_perfexnetprofittoshareholder(A103,"2017/12/31",1)</f>
        <v>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0.19122956757242826</v>
      </c>
      <c r="R103" s="6">
        <f t="shared" si="9"/>
        <v>0</v>
      </c>
    </row>
    <row r="104" spans="1:18" x14ac:dyDescent="0.25">
      <c r="A104" s="5" t="s">
        <v>249</v>
      </c>
      <c r="B104" s="5" t="s">
        <v>250</v>
      </c>
      <c r="C104" s="6">
        <v>2.875E-3</v>
      </c>
      <c r="D104" s="18">
        <f>C104*L104*[1]!s_dq_close("000300.SH",I104,1)</f>
        <v>0.21493889700507329</v>
      </c>
      <c r="E104" s="4" t="str">
        <f>[1]!s_div_ifdiv(A104,"2017/12/31")</f>
        <v>是</v>
      </c>
      <c r="F104" s="3" t="str">
        <f>[1]!s_div_progress(A104,"20171231")</f>
        <v>股东大会通过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2017-05-19</v>
      </c>
      <c r="J104" s="13">
        <f>[1]!s_div_cashbeforetax(A104,"2016/12/31")</f>
        <v>0.21000000000000002</v>
      </c>
      <c r="K104" s="14">
        <f>[1]!s_dq_close(A104,I104,3)</f>
        <v>9.5612008023447395</v>
      </c>
      <c r="L104" s="6">
        <f t="shared" si="8"/>
        <v>2.1963768394917583E-2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0.3514798179033275</v>
      </c>
      <c r="R104" s="6">
        <f t="shared" si="9"/>
        <v>0</v>
      </c>
    </row>
    <row r="105" spans="1:18" x14ac:dyDescent="0.25">
      <c r="A105" s="5" t="s">
        <v>57</v>
      </c>
      <c r="B105" s="5" t="s">
        <v>58</v>
      </c>
      <c r="C105" s="6">
        <v>1.647E-3</v>
      </c>
      <c r="D105" s="18">
        <f>C105*L105*[1]!s_dq_close("000300.SH",I105,1)</f>
        <v>0.14720467847054416</v>
      </c>
      <c r="E105" s="4" t="str">
        <f>[1]!s_div_ifdiv(A105,"2017/12/31")</f>
        <v>是</v>
      </c>
      <c r="F105" s="3" t="str">
        <f>[1]!s_div_progress(A105,"20171231")</f>
        <v>董事会预案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2017-05-22</v>
      </c>
      <c r="J105" s="13">
        <f>[1]!s_div_cashbeforetax(A105,"2016/12/31")</f>
        <v>0.3</v>
      </c>
      <c r="K105" s="14">
        <f>[1]!s_dq_close(A105,I105,3)</f>
        <v>11.449996421188944</v>
      </c>
      <c r="L105" s="6">
        <f t="shared" si="8"/>
        <v>2.6200881551790792E-2</v>
      </c>
      <c r="M105" s="10">
        <f>[1]!s_performanceexpress_perfexnetprofittoshareholder(A105,"2017/12/31",1)</f>
        <v>1223834300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6.4106999577049608</v>
      </c>
      <c r="R105" s="6">
        <f t="shared" si="9"/>
        <v>0</v>
      </c>
    </row>
    <row r="106" spans="1:18" x14ac:dyDescent="0.25">
      <c r="A106" s="5" t="s">
        <v>87</v>
      </c>
      <c r="B106" s="5" t="s">
        <v>88</v>
      </c>
      <c r="C106" s="6">
        <v>2.3480000000000003E-3</v>
      </c>
      <c r="D106" s="18">
        <f>C106*L106*[1]!s_dq_close("000300.SH",I106,1)</f>
        <v>0.23813099838069568</v>
      </c>
      <c r="E106" s="4" t="str">
        <f>[1]!s_div_ifdiv(A106,"2017/12/31")</f>
        <v>是</v>
      </c>
      <c r="F106" s="3" t="str">
        <f>[1]!s_div_progress(A106,"20171231")</f>
        <v>董事会预案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1.35</v>
      </c>
      <c r="K106" s="14">
        <f>[1]!s_dq_close(A106,I106,3)</f>
        <v>45.579996787515647</v>
      </c>
      <c r="L106" s="6">
        <f t="shared" si="8"/>
        <v>2.9618255707507309E-2</v>
      </c>
      <c r="M106" s="10">
        <f>[1]!s_performanceexpress_perfexnetprofittoshareholder(A106,"2017/12/31",1)</f>
        <v>0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3.0554163923533988</v>
      </c>
      <c r="R106" s="6">
        <f t="shared" si="9"/>
        <v>0</v>
      </c>
    </row>
    <row r="107" spans="1:18" x14ac:dyDescent="0.25">
      <c r="A107" s="5" t="s">
        <v>71</v>
      </c>
      <c r="B107" s="5" t="s">
        <v>72</v>
      </c>
      <c r="C107" s="6">
        <v>1.2640000000000001E-3</v>
      </c>
      <c r="D107" s="18">
        <f>C107*L107*[1]!s_dq_close("000300.SH",I107,1)</f>
        <v>2.6167962457341057E-2</v>
      </c>
      <c r="E107" s="4" t="str">
        <f>[1]!s_div_ifdiv(A107,"2017/12/31")</f>
        <v>是</v>
      </c>
      <c r="F107" s="3" t="str">
        <f>[1]!s_div_progress(A107,"20171231")</f>
        <v>股东大会通过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2017-05-23</v>
      </c>
      <c r="J107" s="13">
        <f>[1]!s_div_cashbeforetax(A107,"2016/12/31")</f>
        <v>0.2</v>
      </c>
      <c r="K107" s="14">
        <f>[1]!s_dq_close(A107,I107,3)</f>
        <v>33.080001723907934</v>
      </c>
      <c r="L107" s="6">
        <f t="shared" si="8"/>
        <v>6.0459488989522596E-3</v>
      </c>
      <c r="M107" s="10">
        <f>[1]!s_performanceexpress_perfexnetprofittoshareholder(A107,"2017/12/31",1)</f>
        <v>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2.1412031098751876</v>
      </c>
      <c r="R107" s="6">
        <f t="shared" si="9"/>
        <v>0</v>
      </c>
    </row>
    <row r="108" spans="1:18" x14ac:dyDescent="0.25">
      <c r="A108" s="5" t="s">
        <v>159</v>
      </c>
      <c r="B108" s="5" t="s">
        <v>160</v>
      </c>
      <c r="C108" s="6">
        <v>5.6800000000000004E-4</v>
      </c>
      <c r="D108" s="18">
        <f>C108*L108*[1]!s_dq_close("000300.SH",I108,1)</f>
        <v>8.6557285727086129E-3</v>
      </c>
      <c r="E108" s="4" t="str">
        <f>[1]!s_div_ifdiv(A108,"2017/12/31")</f>
        <v>是</v>
      </c>
      <c r="F108" s="3" t="str">
        <f>[1]!s_div_progress(A108,"20171231")</f>
        <v>股东大会通过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2017-05-23</v>
      </c>
      <c r="J108" s="13">
        <f>[1]!s_div_cashbeforetax(A108,"2016/12/31")</f>
        <v>0.1</v>
      </c>
      <c r="K108" s="14">
        <f>[1]!s_dq_close(A108,I108,3)</f>
        <v>22.469999788722294</v>
      </c>
      <c r="L108" s="6">
        <f t="shared" si="8"/>
        <v>4.4503783239993652E-3</v>
      </c>
      <c r="M108" s="10">
        <f>[1]!s_performanceexpress_perfexnetprofittoshareholder(A108,"2017/12/31",1)</f>
        <v>1654683663.79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3.2466340600611456</v>
      </c>
      <c r="R108" s="6">
        <f t="shared" si="9"/>
        <v>0</v>
      </c>
    </row>
    <row r="109" spans="1:18" x14ac:dyDescent="0.25">
      <c r="A109" s="5" t="s">
        <v>205</v>
      </c>
      <c r="B109" s="5" t="s">
        <v>206</v>
      </c>
      <c r="C109" s="6">
        <v>1.2423999999999999E-2</v>
      </c>
      <c r="D109" s="18">
        <f>C109*L109*[1]!s_dq_close("000300.SH",I109,1)</f>
        <v>0.72411656941018498</v>
      </c>
      <c r="E109" s="4" t="str">
        <f>[1]!s_div_ifdiv(A109,"2017/12/31")</f>
        <v>是</v>
      </c>
      <c r="F109" s="3" t="str">
        <f>[1]!s_div_progress(A109,"20171231")</f>
        <v>董事会预案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0.2</v>
      </c>
      <c r="K109" s="14">
        <f>[1]!s_dq_close(A109,I109,3)</f>
        <v>11.750000307340471</v>
      </c>
      <c r="L109" s="6">
        <f t="shared" si="8"/>
        <v>1.7021276150525361E-2</v>
      </c>
      <c r="M109" s="10">
        <f>[1]!s_performanceexpress_perfexnetprofittoshareholder(A109,"2017/12/31",1)</f>
        <v>54240000000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2.274319482632067</v>
      </c>
      <c r="R109" s="6">
        <f t="shared" si="9"/>
        <v>0</v>
      </c>
    </row>
    <row r="110" spans="1:18" x14ac:dyDescent="0.25">
      <c r="A110" s="5" t="s">
        <v>144</v>
      </c>
      <c r="B110" s="5" t="s">
        <v>145</v>
      </c>
      <c r="C110" s="6">
        <v>3.555E-3</v>
      </c>
      <c r="D110" s="18">
        <f>C110*L110*[1]!s_dq_close("000300.SH",I110,1)</f>
        <v>3.4146460437363087E-2</v>
      </c>
      <c r="E110" s="4" t="str">
        <f>[1]!s_div_ifdiv(A110,"2017/12/31")</f>
        <v>是</v>
      </c>
      <c r="F110" s="3" t="str">
        <f>[1]!s_div_progress(A110,"20171231")</f>
        <v>股东大会通过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5.6999999999999995E-2</v>
      </c>
      <c r="K110" s="14">
        <f>[1]!s_dq_close(A110,I110,3)</f>
        <v>20.319999522477065</v>
      </c>
      <c r="L110" s="6">
        <f t="shared" si="8"/>
        <v>2.8051181761569025E-3</v>
      </c>
      <c r="M110" s="10">
        <f>[1]!s_performanceexpress_perfexnetprofittoshareholder(A110,"2017/12/31",1)</f>
        <v>2507511625.8800001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1.3716812070575701</v>
      </c>
      <c r="R110" s="6">
        <f t="shared" si="9"/>
        <v>0</v>
      </c>
    </row>
    <row r="111" spans="1:18" x14ac:dyDescent="0.25">
      <c r="A111" s="5" t="s">
        <v>481</v>
      </c>
      <c r="B111" s="5" t="s">
        <v>482</v>
      </c>
      <c r="C111" s="6">
        <v>1.3079999999999999E-3</v>
      </c>
      <c r="D111" s="18">
        <f>C111*L111*[1]!s_dq_close("000300.SH",I111,1)</f>
        <v>0.13106886612066809</v>
      </c>
      <c r="E111" s="4" t="str">
        <f>[1]!s_div_ifdiv(A111,"2017/12/31")</f>
        <v>是</v>
      </c>
      <c r="F111" s="3" t="str">
        <f>[1]!s_div_progress(A111,"20171231")</f>
        <v>股东大会通过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2017-05-24</v>
      </c>
      <c r="J111" s="13">
        <f>[1]!s_div_cashbeforetax(A111,"2016/12/31")</f>
        <v>0.35</v>
      </c>
      <c r="K111" s="14">
        <f>[1]!s_dq_close(A111,I111,3)</f>
        <v>11.959999755981787</v>
      </c>
      <c r="L111" s="6">
        <f t="shared" si="8"/>
        <v>2.9264214643896433E-2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3.442399791306328</v>
      </c>
      <c r="R111" s="6">
        <f t="shared" si="9"/>
        <v>0</v>
      </c>
    </row>
    <row r="112" spans="1:18" x14ac:dyDescent="0.25">
      <c r="A112" s="5" t="s">
        <v>361</v>
      </c>
      <c r="B112" s="5" t="s">
        <v>362</v>
      </c>
      <c r="C112" s="6">
        <v>5.4010000000000004E-3</v>
      </c>
      <c r="D112" s="18">
        <f>C112*L112*[1]!s_dq_close("000300.SH",I112,1)</f>
        <v>0.20319523523626565</v>
      </c>
      <c r="E112" s="4" t="str">
        <f>[1]!s_div_ifdiv(A112,"2017/12/31")</f>
        <v>是</v>
      </c>
      <c r="F112" s="3" t="str">
        <f>[1]!s_div_progress(A112,"20171231")</f>
        <v>董事会预案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</v>
      </c>
      <c r="K112" s="14">
        <f>[1]!s_dq_close(A112,I112,3)</f>
        <v>18.530000840039374</v>
      </c>
      <c r="L112" s="6">
        <f t="shared" si="8"/>
        <v>1.0793307659643637E-2</v>
      </c>
      <c r="M112" s="10">
        <f>[1]!s_performanceexpress_perfexnetprofittoshareholder(A112,"2017/12/31",1)</f>
        <v>0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0.44501219221789667</v>
      </c>
      <c r="R112" s="6">
        <f t="shared" si="9"/>
        <v>0</v>
      </c>
    </row>
    <row r="113" spans="1:18" x14ac:dyDescent="0.25">
      <c r="A113" s="5" t="s">
        <v>197</v>
      </c>
      <c r="B113" s="5" t="s">
        <v>198</v>
      </c>
      <c r="C113" s="6">
        <v>2.6989999999999996E-3</v>
      </c>
      <c r="D113" s="18">
        <f>C113*L113*[1]!s_dq_close("000300.SH",I113,1)</f>
        <v>0.11432357519718123</v>
      </c>
      <c r="E113" s="4" t="str">
        <f>[1]!s_div_ifdiv(A113,"2017/12/31")</f>
        <v>是</v>
      </c>
      <c r="F113" s="3" t="str">
        <f>[1]!s_div_progress(A113,"20171231")</f>
        <v>董事会预案</v>
      </c>
      <c r="G113" s="3">
        <f>[1]!s_div_exdate(A113,"2017/12/31")</f>
        <v>0</v>
      </c>
      <c r="H113" s="4">
        <f>[1]!s_div_ifdiv(A113,"2018/06/30")</f>
        <v>0</v>
      </c>
      <c r="I113" s="3" t="str">
        <f>[1]!s_div_recorddate(A113,"2016/12/31")</f>
        <v>2017-05-25</v>
      </c>
      <c r="J113" s="13">
        <f>[1]!s_div_cashbeforetax(A113,"2016/12/31")</f>
        <v>0.27500000000000002</v>
      </c>
      <c r="K113" s="14">
        <f>[1]!s_dq_close(A113,I113,3)</f>
        <v>22.630000669680673</v>
      </c>
      <c r="L113" s="6">
        <f t="shared" si="8"/>
        <v>1.2152010245781424E-2</v>
      </c>
      <c r="M113" s="10">
        <f>[1]!s_performanceexpress_perfexnetprofittoshareholder(A113,"2017/12/31",1)</f>
        <v>1064540080.2</v>
      </c>
      <c r="N113" s="23" t="str">
        <f>[1]!s_div_ifdiv(A113,"2017/06/30")</f>
        <v>否</v>
      </c>
      <c r="O113" s="3">
        <f>[1]!s_div_recorddate(A113,"2017/06/30")</f>
        <v>0</v>
      </c>
      <c r="P113" s="13">
        <f>[1]!s_div_cashbeforetax(A113,"2017/06/30")</f>
        <v>0</v>
      </c>
      <c r="Q113" s="14">
        <f>[1]!s_dq_close(A113,O113,3)</f>
        <v>5.8171789470861848</v>
      </c>
      <c r="R113" s="6">
        <f t="shared" si="9"/>
        <v>0</v>
      </c>
    </row>
    <row r="114" spans="1:18" x14ac:dyDescent="0.25">
      <c r="A114" s="27" t="s">
        <v>281</v>
      </c>
      <c r="B114" s="27" t="s">
        <v>282</v>
      </c>
      <c r="C114" s="28">
        <v>2.039E-3</v>
      </c>
      <c r="D114" s="29">
        <f>C114*L114*[1]!s_dq_close("000300.SH",I114,1)</f>
        <v>0.16552627291442307</v>
      </c>
      <c r="E114" s="24" t="str">
        <f>[1]!s_div_ifdiv(A114,"2017/12/31")</f>
        <v>是</v>
      </c>
      <c r="F114" s="24" t="str">
        <f>[1]!s_div_progress(A114,"20171231")</f>
        <v>董事会预案</v>
      </c>
      <c r="G114" s="24">
        <f>[1]!s_div_exdate(A114,"2017/12/31")</f>
        <v>0</v>
      </c>
      <c r="H114" s="24">
        <f>[1]!s_div_ifdiv(A114,"2018/06/30")</f>
        <v>0</v>
      </c>
      <c r="I114" s="34">
        <v>43181</v>
      </c>
      <c r="J114" s="30">
        <v>0.42</v>
      </c>
      <c r="K114" s="30">
        <f>[1]!s_dq_close(A114,I114,3)</f>
        <v>20.8</v>
      </c>
      <c r="L114" s="28">
        <f t="shared" si="8"/>
        <v>2.019230769230769E-2</v>
      </c>
      <c r="M114" s="31">
        <f>[1]!s_performanceexpress_perfexnetprofittoshareholder(A114,"2017/12/31",1)</f>
        <v>0</v>
      </c>
      <c r="N114" s="32" t="str">
        <f>[1]!s_div_ifdiv(A114,"2017/06/30")</f>
        <v>否</v>
      </c>
      <c r="O114" s="24">
        <f>[1]!s_div_recorddate(A114,"2017/06/30")</f>
        <v>0</v>
      </c>
      <c r="P114" s="30">
        <f>[1]!s_div_cashbeforetax(A114,"2017/06/30")</f>
        <v>0</v>
      </c>
      <c r="Q114" s="30">
        <f>[1]!s_dq_close(A114,O114,3)</f>
        <v>1.5871105483791121</v>
      </c>
      <c r="R114" s="28">
        <f t="shared" si="9"/>
        <v>0</v>
      </c>
    </row>
    <row r="115" spans="1:18" s="33" customFormat="1" x14ac:dyDescent="0.25">
      <c r="A115" s="5" t="s">
        <v>175</v>
      </c>
      <c r="B115" s="5" t="s">
        <v>176</v>
      </c>
      <c r="C115" s="6">
        <v>1.5409999999999998E-3</v>
      </c>
      <c r="D115" s="18">
        <f>C115*L115*[1]!s_dq_close("000300.SH",I115,1)</f>
        <v>2.2616411238720054E-2</v>
      </c>
      <c r="E115" s="4" t="str">
        <f>[1]!s_div_ifdiv(A115,"2017/12/31")</f>
        <v>是</v>
      </c>
      <c r="F115" s="3" t="str">
        <f>[1]!s_div_progress(A115,"20171231")</f>
        <v>董事会预案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0.04</v>
      </c>
      <c r="K115" s="14">
        <f>[1]!s_dq_close(A115,I115,3)</f>
        <v>9.5000025873317764</v>
      </c>
      <c r="L115" s="6">
        <f t="shared" si="8"/>
        <v>4.2105251690499404E-3</v>
      </c>
      <c r="M115" s="10">
        <f>[1]!s_performanceexpress_perfexnetprofittoshareholder(A115,"2017/12/31",1)</f>
        <v>422851100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9.5283468318246793</v>
      </c>
      <c r="R115" s="6">
        <f t="shared" si="9"/>
        <v>0</v>
      </c>
    </row>
    <row r="116" spans="1:18" x14ac:dyDescent="0.25">
      <c r="A116" s="5" t="s">
        <v>554</v>
      </c>
      <c r="B116" s="5" t="s">
        <v>555</v>
      </c>
      <c r="C116" s="6">
        <v>6.3400000000000001E-4</v>
      </c>
      <c r="D116" s="18">
        <f>C116*L116*[1]!s_dq_close("000300.SH",I116,1)</f>
        <v>8.9943323757672479E-3</v>
      </c>
      <c r="E116" s="4" t="str">
        <f>[1]!s_div_ifdiv(A116,"2017/12/31")</f>
        <v>是</v>
      </c>
      <c r="F116" s="3" t="str">
        <f>[1]!s_div_progress(A116,"20171231")</f>
        <v>董事会预案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0.1</v>
      </c>
      <c r="K116" s="14">
        <f>[1]!s_dq_close(A116,I116,3)</f>
        <v>24.569997450327577</v>
      </c>
      <c r="L116" s="6">
        <f t="shared" si="8"/>
        <v>4.0700044923556462E-3</v>
      </c>
      <c r="M116" s="10">
        <f>[1]!s_performanceexpress_perfexnetprofittoshareholder(A116,"2017/12/31",1)</f>
        <v>1488000000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19.344253814346896</v>
      </c>
      <c r="R116" s="6">
        <f t="shared" si="9"/>
        <v>0</v>
      </c>
    </row>
    <row r="117" spans="1:18" x14ac:dyDescent="0.25">
      <c r="A117" s="5" t="s">
        <v>59</v>
      </c>
      <c r="B117" s="5" t="s">
        <v>60</v>
      </c>
      <c r="C117" s="6">
        <v>6.2199999999999994E-4</v>
      </c>
      <c r="D117" s="18">
        <f>C117*L117*[1]!s_dq_close("000300.SH",I117,1)</f>
        <v>2.2882099333362232E-3</v>
      </c>
      <c r="E117" s="4" t="str">
        <f>[1]!s_div_ifdiv(A117,"2017/12/31")</f>
        <v>是</v>
      </c>
      <c r="F117" s="3" t="str">
        <f>[1]!s_div_progress(A117,"20171231")</f>
        <v>股东大会通过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2017-05-25</v>
      </c>
      <c r="J117" s="13">
        <f>[1]!s_div_cashbeforetax(A117,"2016/12/31")</f>
        <v>0.02</v>
      </c>
      <c r="K117" s="14">
        <f>[1]!s_dq_close(A117,I117,3)</f>
        <v>18.950003726615485</v>
      </c>
      <c r="L117" s="6">
        <f t="shared" si="8"/>
        <v>1.0554087634246628E-3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6.1419106385625684</v>
      </c>
      <c r="R117" s="6">
        <f t="shared" si="9"/>
        <v>0</v>
      </c>
    </row>
    <row r="118" spans="1:18" x14ac:dyDescent="0.25">
      <c r="A118" s="5" t="s">
        <v>283</v>
      </c>
      <c r="B118" s="5" t="s">
        <v>284</v>
      </c>
      <c r="C118" s="6">
        <v>1.0641000000000001E-2</v>
      </c>
      <c r="D118" s="18">
        <f>C118*L118*[1]!s_dq_close("000300.SH",I118,1)</f>
        <v>0.10211940443681713</v>
      </c>
      <c r="E118" s="4" t="str">
        <f>[1]!s_div_ifdiv(A118,"2017/12/31")</f>
        <v>是</v>
      </c>
      <c r="F118" s="3" t="str">
        <f>[1]!s_div_progress(A118,"20171231")</f>
        <v>股东大会通过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0.13500000000000001</v>
      </c>
      <c r="K118" s="14">
        <f>[1]!s_dq_close(A118,I118,3)</f>
        <v>48.959999346166711</v>
      </c>
      <c r="L118" s="6">
        <f t="shared" si="8"/>
        <v>2.7573529779993705E-3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0.9784539149442375</v>
      </c>
      <c r="R118" s="6">
        <f t="shared" si="9"/>
        <v>0</v>
      </c>
    </row>
    <row r="119" spans="1:18" x14ac:dyDescent="0.25">
      <c r="A119" s="5" t="s">
        <v>211</v>
      </c>
      <c r="B119" s="5" t="s">
        <v>212</v>
      </c>
      <c r="C119" s="6">
        <v>2.7389999999999997E-3</v>
      </c>
      <c r="D119" s="18">
        <f>C119*L119*[1]!s_dq_close("000300.SH",I119,1)</f>
        <v>0</v>
      </c>
      <c r="E119" s="4" t="str">
        <f>[1]!s_div_ifdiv(A119,"2017/12/31")</f>
        <v>是</v>
      </c>
      <c r="F119" s="3" t="str">
        <f>[1]!s_div_progress(A119,"20171231")</f>
        <v>董事会预案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</v>
      </c>
      <c r="K119" s="14">
        <f>[1]!s_dq_close(A119,I119,3)</f>
        <v>2.1400002209884441</v>
      </c>
      <c r="L119" s="6">
        <f t="shared" si="8"/>
        <v>0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0.77285575999737233</v>
      </c>
      <c r="R119" s="6">
        <f t="shared" si="9"/>
        <v>0</v>
      </c>
    </row>
    <row r="120" spans="1:18" s="33" customFormat="1" x14ac:dyDescent="0.2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 t="str">
        <f>[1]!s_div_ifdiv(A120,"2017/12/31")</f>
        <v>是</v>
      </c>
      <c r="F120" s="3" t="str">
        <f>[1]!s_div_progress(A120,"20171231")</f>
        <v>董事会预案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8"/>
        <v>2.3323618769671001E-2</v>
      </c>
      <c r="M120" s="10">
        <f>[1]!s_performanceexpress_perfexnetprofittoshareholder(A120,"2017/12/31",1)</f>
        <v>2664667000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9"/>
        <v>0</v>
      </c>
    </row>
    <row r="121" spans="1:18" x14ac:dyDescent="0.2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 t="str">
        <f>[1]!s_div_ifdiv(A121,"2017/12/31")</f>
        <v>是</v>
      </c>
      <c r="F121" s="3" t="str">
        <f>[1]!s_div_progress(A121,"20171231")</f>
        <v>股东大会通过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8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9"/>
        <v>0</v>
      </c>
    </row>
    <row r="122" spans="1:18" x14ac:dyDescent="0.2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 t="str">
        <f>[1]!s_div_ifdiv(A122,"2017/12/31")</f>
        <v>是</v>
      </c>
      <c r="F122" s="3" t="str">
        <f>[1]!s_div_progress(A122,"20171231")</f>
        <v>董事会预案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8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9"/>
        <v>0</v>
      </c>
    </row>
    <row r="123" spans="1:18" x14ac:dyDescent="0.2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 t="str">
        <f>[1]!s_div_ifdiv(A123,"2017/12/31")</f>
        <v>是</v>
      </c>
      <c r="F123" s="3" t="str">
        <f>[1]!s_div_progress(A123,"20171231")</f>
        <v>董事会预案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ref="L123:L154" si="10">J123/K123</f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ref="R123:R154" si="11">P123/Q123</f>
        <v>0</v>
      </c>
    </row>
    <row r="124" spans="1:18" x14ac:dyDescent="0.2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 t="str">
        <f>[1]!s_div_ifdiv(A124,"2017/12/31")</f>
        <v>是</v>
      </c>
      <c r="F124" s="3" t="str">
        <f>[1]!s_div_progress(A124,"20171231")</f>
        <v>股东大会通过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10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11"/>
        <v>0</v>
      </c>
    </row>
    <row r="125" spans="1:18" x14ac:dyDescent="0.2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董事会预案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10"/>
        <v>3.8084874863982592E-2</v>
      </c>
      <c r="M125" s="31">
        <f>[1]!s_performanceexpress_perfexnetprofittoshareholder(A125,"2017/12/31",1)</f>
        <v>297000000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11"/>
        <v>0</v>
      </c>
    </row>
    <row r="126" spans="1:18" x14ac:dyDescent="0.2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 t="str">
        <f>[1]!s_div_ifdiv(A126,"2017/12/31")</f>
        <v>是</v>
      </c>
      <c r="F126" s="3" t="str">
        <f>[1]!s_div_progress(A126,"20171231")</f>
        <v>股东大会通过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10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11"/>
        <v>0</v>
      </c>
    </row>
    <row r="127" spans="1:18" s="33" customFormat="1" x14ac:dyDescent="0.2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 t="str">
        <f>[1]!s_div_ifdiv(A127,"2017/12/31")</f>
        <v>是</v>
      </c>
      <c r="F127" s="3" t="str">
        <f>[1]!s_div_progress(A127,"20171231")</f>
        <v>股东大会通过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10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11"/>
        <v>0</v>
      </c>
    </row>
    <row r="128" spans="1:18" x14ac:dyDescent="0.2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 t="str">
        <f>[1]!s_div_ifdiv(A128,"2017/12/31")</f>
        <v>是</v>
      </c>
      <c r="F128" s="3" t="str">
        <f>[1]!s_div_progress(A128,"20171231")</f>
        <v>实施</v>
      </c>
      <c r="G128" s="3" t="str">
        <f>[1]!s_div_exdate(A128,"2017/12/31")</f>
        <v>2018-05-21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10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11"/>
        <v>0</v>
      </c>
    </row>
    <row r="129" spans="1:18" x14ac:dyDescent="0.2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 t="str">
        <f>[1]!s_div_ifdiv(A129,"2017/12/31")</f>
        <v>是</v>
      </c>
      <c r="F129" s="3" t="str">
        <f>[1]!s_div_progress(A129,"20171231")</f>
        <v>股东大会通过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10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11"/>
        <v>0</v>
      </c>
    </row>
    <row r="130" spans="1:18" x14ac:dyDescent="0.25">
      <c r="A130" s="5" t="s">
        <v>112</v>
      </c>
      <c r="B130" s="5" t="s">
        <v>113</v>
      </c>
      <c r="C130" s="6">
        <v>8.0699999999999999E-4</v>
      </c>
      <c r="D130" s="18">
        <f>C130*L130*[1]!s_dq_close("000300.SH",I130,1)</f>
        <v>5.4941793778990455E-3</v>
      </c>
      <c r="E130" s="4" t="str">
        <f>[1]!s_div_ifdiv(A130,"2017/12/31")</f>
        <v>是</v>
      </c>
      <c r="F130" s="3" t="str">
        <f>[1]!s_div_progress(A130,"20171231")</f>
        <v>股东大会通过</v>
      </c>
      <c r="G130" s="3">
        <f>[1]!s_div_exdate(A130,"2017/12/31")</f>
        <v>0</v>
      </c>
      <c r="H130" s="4">
        <f>[1]!s_div_ifdiv(A130,"2018/06/30")</f>
        <v>0</v>
      </c>
      <c r="I130" s="3" t="str">
        <f>[1]!s_div_recorddate(A130,"2016/12/31")</f>
        <v>2017-06-05</v>
      </c>
      <c r="J130" s="13">
        <f>[1]!s_div_cashbeforetax(A130,"2016/12/31")</f>
        <v>0.04</v>
      </c>
      <c r="K130" s="14">
        <f>[1]!s_dq_close(A130,I130,3)</f>
        <v>20.379999443486945</v>
      </c>
      <c r="L130" s="6">
        <f t="shared" si="10"/>
        <v>1.9627085913774757E-3</v>
      </c>
      <c r="M130" s="10">
        <f>[1]!s_performanceexpress_perfexnetprofittoshareholder(A130,"2017/12/31",1)</f>
        <v>432041500</v>
      </c>
      <c r="N130" s="23" t="str">
        <f>[1]!s_div_ifdiv(A130,"2017/06/30")</f>
        <v>否</v>
      </c>
      <c r="O130" s="3">
        <f>[1]!s_div_recorddate(A130,"2017/06/30")</f>
        <v>0</v>
      </c>
      <c r="P130" s="13">
        <f>[1]!s_div_cashbeforetax(A130,"2017/06/30")</f>
        <v>0</v>
      </c>
      <c r="Q130" s="14">
        <f>[1]!s_dq_close(A130,O130,3)</f>
        <v>4.8395723307516274</v>
      </c>
      <c r="R130" s="6">
        <f t="shared" si="11"/>
        <v>0</v>
      </c>
    </row>
    <row r="131" spans="1:18" x14ac:dyDescent="0.25">
      <c r="A131" s="5" t="s">
        <v>399</v>
      </c>
      <c r="B131" s="5" t="s">
        <v>400</v>
      </c>
      <c r="C131" s="6">
        <v>4.0300000000000004E-4</v>
      </c>
      <c r="D131" s="18">
        <f>C131*L131*[1]!s_dq_close("000300.SH",I131,1)</f>
        <v>2.6969289471498192E-2</v>
      </c>
      <c r="E131" s="4" t="str">
        <f>[1]!s_div_ifdiv(A131,"2017/12/31")</f>
        <v>是</v>
      </c>
      <c r="F131" s="3" t="str">
        <f>[1]!s_div_progress(A131,"20171231")</f>
        <v>董事会预案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0.3</v>
      </c>
      <c r="K131" s="14">
        <f>[1]!s_dq_close(A131,I131,3)</f>
        <v>15.549995666856669</v>
      </c>
      <c r="L131" s="6">
        <f t="shared" si="10"/>
        <v>1.9292609877661984E-2</v>
      </c>
      <c r="M131" s="10">
        <f>[1]!s_performanceexpress_perfexnetprofittoshareholder(A131,"2017/12/31",1)</f>
        <v>4557000000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14.598817862132767</v>
      </c>
      <c r="R131" s="6">
        <f t="shared" si="11"/>
        <v>0</v>
      </c>
    </row>
    <row r="132" spans="1:18" x14ac:dyDescent="0.25">
      <c r="A132" s="5" t="s">
        <v>97</v>
      </c>
      <c r="B132" s="5" t="s">
        <v>548</v>
      </c>
      <c r="C132" s="6">
        <v>3.9820000000000003E-3</v>
      </c>
      <c r="D132" s="18">
        <f>C132*L132*[1]!s_dq_close("000300.SH",I132,1)</f>
        <v>9.3796321874401553E-2</v>
      </c>
      <c r="E132" s="4" t="str">
        <f>[1]!s_div_ifdiv(A132,"2017/12/31")</f>
        <v>是</v>
      </c>
      <c r="F132" s="3" t="str">
        <f>[1]!s_div_progress(A132,"20171231")</f>
        <v>股东大会通过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2017-06-06</v>
      </c>
      <c r="J132" s="13">
        <f>[1]!s_div_cashbeforetax(A132,"2016/12/31")</f>
        <v>6.9999999999999993E-2</v>
      </c>
      <c r="K132" s="14">
        <f>[1]!s_dq_close(A132,I132,3)</f>
        <v>10.379999958715992</v>
      </c>
      <c r="L132" s="6">
        <f t="shared" si="10"/>
        <v>6.7437379844324206E-3</v>
      </c>
      <c r="M132" s="10">
        <f>[1]!s_performanceexpress_perfexnetprofittoshareholder(A132,"2017/12/31",1)</f>
        <v>4210015000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0.38027803673962635</v>
      </c>
      <c r="R132" s="6">
        <f t="shared" si="11"/>
        <v>0</v>
      </c>
    </row>
    <row r="133" spans="1:18" x14ac:dyDescent="0.25">
      <c r="A133" s="5" t="s">
        <v>41</v>
      </c>
      <c r="B133" s="5" t="s">
        <v>42</v>
      </c>
      <c r="C133" s="6">
        <v>1.9810000000000001E-3</v>
      </c>
      <c r="D133" s="18">
        <f>C133*L133*[1]!s_dq_close("000300.SH",I133,1)</f>
        <v>0.32639634802195361</v>
      </c>
      <c r="E133" s="4" t="str">
        <f>[1]!s_div_ifdiv(A133,"2017/12/31")</f>
        <v>是</v>
      </c>
      <c r="F133" s="3" t="str">
        <f>[1]!s_div_progress(A133,"20171231")</f>
        <v>董事会预案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0.64200000000000002</v>
      </c>
      <c r="K133" s="14">
        <f>[1]!s_dq_close(A133,I133,3)</f>
        <v>13.609998492827536</v>
      </c>
      <c r="L133" s="6">
        <f t="shared" si="10"/>
        <v>4.7171202872530349E-2</v>
      </c>
      <c r="M133" s="10">
        <f>[1]!s_performanceexpress_perfexnetprofittoshareholder(A133,"2017/12/31",1)</f>
        <v>7137234700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1.6844072861641566</v>
      </c>
      <c r="R133" s="6">
        <f t="shared" si="11"/>
        <v>0</v>
      </c>
    </row>
    <row r="134" spans="1:18" x14ac:dyDescent="0.25">
      <c r="A134" s="5" t="s">
        <v>27</v>
      </c>
      <c r="B134" s="5" t="s">
        <v>28</v>
      </c>
      <c r="C134" s="6">
        <v>1.5090000000000001E-3</v>
      </c>
      <c r="D134" s="18">
        <f>C134*L134*[1]!s_dq_close("000300.SH",I134,1)</f>
        <v>2.2982957700798081E-2</v>
      </c>
      <c r="E134" s="4" t="str">
        <f>[1]!s_div_ifdiv(A134,"2017/12/31")</f>
        <v>是</v>
      </c>
      <c r="F134" s="3" t="str">
        <f>[1]!s_div_progress(A134,"20171231")</f>
        <v>董事会预案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1.4999999999999999E-2</v>
      </c>
      <c r="K134" s="14">
        <f>[1]!s_dq_close(A134,I134,3)</f>
        <v>3.4400000228540915</v>
      </c>
      <c r="L134" s="6">
        <f t="shared" si="10"/>
        <v>4.360465087309748E-3</v>
      </c>
      <c r="M134" s="10">
        <f>[1]!s_performanceexpress_perfexnetprofittoshareholder(A134,"2017/12/31",1)</f>
        <v>1026114800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0.22746542881736936</v>
      </c>
      <c r="R134" s="6">
        <f t="shared" si="11"/>
        <v>0</v>
      </c>
    </row>
    <row r="135" spans="1:18" x14ac:dyDescent="0.25">
      <c r="A135" s="5" t="s">
        <v>285</v>
      </c>
      <c r="B135" s="5" t="s">
        <v>286</v>
      </c>
      <c r="C135" s="6">
        <v>1.485E-3</v>
      </c>
      <c r="D135" s="18">
        <f>C135*L135*[1]!s_dq_close("000300.SH",I135,1)</f>
        <v>0.14106989221086344</v>
      </c>
      <c r="E135" s="4" t="str">
        <f>[1]!s_div_ifdiv(A135,"2017/12/31")</f>
        <v>是</v>
      </c>
      <c r="F135" s="3" t="str">
        <f>[1]!s_div_progress(A135,"20171231")</f>
        <v>股东大会通过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2017-06-07</v>
      </c>
      <c r="J135" s="13">
        <f>[1]!s_div_cashbeforetax(A135,"2016/12/31")</f>
        <v>0.2</v>
      </c>
      <c r="K135" s="14">
        <f>[1]!s_dq_close(A135,I135,3)</f>
        <v>7.4399994793444373</v>
      </c>
      <c r="L135" s="6">
        <f t="shared" si="10"/>
        <v>2.6881722311306217E-2</v>
      </c>
      <c r="M135" s="10">
        <f>[1]!s_performanceexpress_perfexnetprofittoshareholder(A135,"2017/12/31",1)</f>
        <v>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4.7453142171959239</v>
      </c>
      <c r="R135" s="6">
        <f t="shared" si="11"/>
        <v>0</v>
      </c>
    </row>
    <row r="136" spans="1:18" x14ac:dyDescent="0.25">
      <c r="A136" s="5" t="s">
        <v>363</v>
      </c>
      <c r="B136" s="5" t="s">
        <v>364</v>
      </c>
      <c r="C136" s="6">
        <v>9.7900000000000005E-4</v>
      </c>
      <c r="D136" s="18">
        <f>C136*L136*[1]!s_dq_close("000300.SH",I136,1)</f>
        <v>0.24159640860839066</v>
      </c>
      <c r="E136" s="4" t="str">
        <f>[1]!s_div_ifdiv(A136,"2017/12/31")</f>
        <v>是</v>
      </c>
      <c r="F136" s="3" t="str">
        <f>[1]!s_div_progress(A136,"20171231")</f>
        <v>股东大会通过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2017-06-07</v>
      </c>
      <c r="J136" s="13">
        <f>[1]!s_div_cashbeforetax(A136,"2016/12/31")</f>
        <v>0.5</v>
      </c>
      <c r="K136" s="14">
        <f>[1]!s_dq_close(A136,I136,3)</f>
        <v>7.1599998363548654</v>
      </c>
      <c r="L136" s="6">
        <f t="shared" si="10"/>
        <v>6.9832403830688991E-2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0.66919171109339848</v>
      </c>
      <c r="R136" s="6">
        <f t="shared" si="11"/>
        <v>0</v>
      </c>
    </row>
    <row r="137" spans="1:18" x14ac:dyDescent="0.25">
      <c r="A137" s="5" t="s">
        <v>237</v>
      </c>
      <c r="B137" s="5" t="s">
        <v>238</v>
      </c>
      <c r="C137" s="6">
        <v>8.8760000000000002E-3</v>
      </c>
      <c r="D137" s="18">
        <f>C137*L137*[1]!s_dq_close("000300.SH",I137,1)</f>
        <v>1.022205602179765</v>
      </c>
      <c r="E137" s="4" t="str">
        <f>[1]!s_div_ifdiv(A137,"2017/12/31")</f>
        <v>是</v>
      </c>
      <c r="F137" s="3" t="str">
        <f>[1]!s_div_progress(A137,"20171231")</f>
        <v>董事会预案</v>
      </c>
      <c r="G137" s="3">
        <f>[1]!s_div_exdate(A137,"2017/12/31")</f>
        <v>0</v>
      </c>
      <c r="H137" s="4">
        <f>[1]!s_div_ifdiv(A137,"2018/06/30")</f>
        <v>0</v>
      </c>
      <c r="I137" s="3" t="str">
        <f>[1]!s_div_recorddate(A137,"2016/12/31")</f>
        <v>2017-06-08</v>
      </c>
      <c r="J137" s="13">
        <f>[1]!s_div_cashbeforetax(A137,"2016/12/31")</f>
        <v>0.315</v>
      </c>
      <c r="K137" s="14">
        <f>[1]!s_dq_close(A137,I137,3)</f>
        <v>9.739999942920571</v>
      </c>
      <c r="L137" s="6">
        <f t="shared" si="10"/>
        <v>3.2340862612525459E-2</v>
      </c>
      <c r="M137" s="10">
        <f>[1]!s_performanceexpress_perfexnetprofittoshareholder(A137,"2017/12/31",1)</f>
        <v>15684315000</v>
      </c>
      <c r="N137" s="23" t="str">
        <f>[1]!s_div_ifdiv(A137,"2017/06/30")</f>
        <v>否</v>
      </c>
      <c r="O137" s="3">
        <f>[1]!s_div_recorddate(A137,"2017/06/30")</f>
        <v>0</v>
      </c>
      <c r="P137" s="13">
        <f>[1]!s_div_cashbeforetax(A137,"2017/06/30")</f>
        <v>0</v>
      </c>
      <c r="Q137" s="14">
        <f>[1]!s_dq_close(A137,O137,3)</f>
        <v>1.0583259618826704</v>
      </c>
      <c r="R137" s="6">
        <f t="shared" si="11"/>
        <v>0</v>
      </c>
    </row>
    <row r="138" spans="1:18" x14ac:dyDescent="0.25">
      <c r="A138" s="5" t="s">
        <v>293</v>
      </c>
      <c r="B138" s="5" t="s">
        <v>294</v>
      </c>
      <c r="C138" s="6">
        <v>2.4720000000000002E-3</v>
      </c>
      <c r="D138" s="18">
        <f>C138*L138*[1]!s_dq_close("000300.SH",I138,1)</f>
        <v>0.1905354761446211</v>
      </c>
      <c r="E138" s="4" t="str">
        <f>[1]!s_div_ifdiv(A138,"2017/12/31")</f>
        <v>是</v>
      </c>
      <c r="F138" s="3" t="str">
        <f>[1]!s_div_progress(A138,"20171231")</f>
        <v>股东大会通过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2017-06-08</v>
      </c>
      <c r="J138" s="13">
        <f>[1]!s_div_cashbeforetax(A138,"2016/12/31")</f>
        <v>0.2</v>
      </c>
      <c r="K138" s="14">
        <f>[1]!s_dq_close(A138,I138,3)</f>
        <v>9.2400001063513297</v>
      </c>
      <c r="L138" s="6">
        <f t="shared" si="10"/>
        <v>2.1645021395889957E-2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0.63358238966799096</v>
      </c>
      <c r="R138" s="6">
        <f t="shared" si="11"/>
        <v>0</v>
      </c>
    </row>
    <row r="139" spans="1:18" x14ac:dyDescent="0.25">
      <c r="A139" s="5" t="s">
        <v>67</v>
      </c>
      <c r="B139" s="5" t="s">
        <v>68</v>
      </c>
      <c r="C139" s="6">
        <v>2.457E-3</v>
      </c>
      <c r="D139" s="18">
        <f>C139*L139*[1]!s_dq_close("000300.SH",I139,1)</f>
        <v>0.14081529167339582</v>
      </c>
      <c r="E139" s="4" t="str">
        <f>[1]!s_div_ifdiv(A139,"2017/12/31")</f>
        <v>是</v>
      </c>
      <c r="F139" s="3" t="str">
        <f>[1]!s_div_progress(A139,"20171231")</f>
        <v>董事会预案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2017-06-08</v>
      </c>
      <c r="J139" s="13">
        <f>[1]!s_div_cashbeforetax(A139,"2016/12/31")</f>
        <v>0.15</v>
      </c>
      <c r="K139" s="14">
        <f>[1]!s_dq_close(A139,I139,3)</f>
        <v>9.320001027118213</v>
      </c>
      <c r="L139" s="6">
        <f t="shared" si="10"/>
        <v>1.6094418827159795E-2</v>
      </c>
      <c r="M139" s="10">
        <f>[1]!s_performanceexpress_perfexnetprofittoshareholder(A139,"2017/12/31",1)</f>
        <v>1572221800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1.9511427740133751</v>
      </c>
      <c r="R139" s="6">
        <f t="shared" si="11"/>
        <v>0</v>
      </c>
    </row>
    <row r="140" spans="1:18" x14ac:dyDescent="0.25">
      <c r="A140" s="5" t="s">
        <v>171</v>
      </c>
      <c r="B140" s="5" t="s">
        <v>172</v>
      </c>
      <c r="C140" s="6">
        <v>2.2799999999999999E-3</v>
      </c>
      <c r="D140" s="18">
        <f>C140*L140*[1]!s_dq_close("000300.SH",I140,1)</f>
        <v>0.12386015476968643</v>
      </c>
      <c r="E140" s="4" t="str">
        <f>[1]!s_div_ifdiv(A140,"2017/12/31")</f>
        <v>是</v>
      </c>
      <c r="F140" s="3" t="str">
        <f>[1]!s_div_progress(A140,"20171231")</f>
        <v>董事会预案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0.2</v>
      </c>
      <c r="K140" s="14">
        <f>[1]!s_dq_close(A140,I140,3)</f>
        <v>13.109996872032093</v>
      </c>
      <c r="L140" s="6">
        <f t="shared" si="10"/>
        <v>1.525553376955149E-2</v>
      </c>
      <c r="M140" s="10">
        <f>[1]!s_performanceexpress_perfexnetprofittoshareholder(A140,"2017/12/31",1)</f>
        <v>4574777600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7.9380454453101752</v>
      </c>
      <c r="R140" s="6">
        <f t="shared" si="11"/>
        <v>0</v>
      </c>
    </row>
    <row r="141" spans="1:18" x14ac:dyDescent="0.25">
      <c r="A141" s="5" t="s">
        <v>61</v>
      </c>
      <c r="B141" s="5" t="s">
        <v>62</v>
      </c>
      <c r="C141" s="6">
        <v>1.157E-3</v>
      </c>
      <c r="D141" s="18">
        <f>C141*L141*[1]!s_dq_close("000300.SH",I141,1)</f>
        <v>7.6438818223699412E-2</v>
      </c>
      <c r="E141" s="4" t="str">
        <f>[1]!s_div_ifdiv(A141,"2017/12/31")</f>
        <v>是</v>
      </c>
      <c r="F141" s="3" t="str">
        <f>[1]!s_div_progress(A141,"20171231")</f>
        <v>股东大会通过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0.1</v>
      </c>
      <c r="K141" s="14">
        <f>[1]!s_dq_close(A141,I141,3)</f>
        <v>5.3899999188142891</v>
      </c>
      <c r="L141" s="6">
        <f t="shared" si="10"/>
        <v>1.8552875975181526E-2</v>
      </c>
      <c r="M141" s="10">
        <f>[1]!s_performanceexpress_perfexnetprofittoshareholder(A141,"2017/12/31",1)</f>
        <v>375238557.38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1.4274410736712151</v>
      </c>
      <c r="R141" s="6">
        <f t="shared" si="11"/>
        <v>0</v>
      </c>
    </row>
    <row r="142" spans="1:18" x14ac:dyDescent="0.25">
      <c r="A142" s="5" t="s">
        <v>146</v>
      </c>
      <c r="B142" s="5" t="s">
        <v>551</v>
      </c>
      <c r="C142" s="6">
        <v>3.519E-3</v>
      </c>
      <c r="D142" s="18">
        <f>C142*L142*[1]!s_dq_close("000300.SH",I142,1)</f>
        <v>8.259545249612571E-2</v>
      </c>
      <c r="E142" s="4" t="str">
        <f>[1]!s_div_ifdiv(A142,"2017/12/31")</f>
        <v>是</v>
      </c>
      <c r="F142" s="3" t="str">
        <f>[1]!s_div_progress(A142,"20171231")</f>
        <v>董事会预案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2017-06-09</v>
      </c>
      <c r="J142" s="13">
        <f>[1]!s_div_cashbeforetax(A142,"2016/12/31")</f>
        <v>0.11000000000000001</v>
      </c>
      <c r="K142" s="14">
        <f>[1]!s_dq_close(A142,I142,3)</f>
        <v>16.759999728700961</v>
      </c>
      <c r="L142" s="6">
        <f t="shared" si="10"/>
        <v>6.5632459296302102E-3</v>
      </c>
      <c r="M142" s="10">
        <f>[1]!s_performanceexpress_perfexnetprofittoshareholder(A142,"2017/12/31",1)</f>
        <v>1028228800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2.2755698361078576</v>
      </c>
      <c r="R142" s="6">
        <f t="shared" si="11"/>
        <v>0</v>
      </c>
    </row>
    <row r="143" spans="1:18" x14ac:dyDescent="0.25">
      <c r="A143" s="5" t="s">
        <v>311</v>
      </c>
      <c r="B143" s="5" t="s">
        <v>312</v>
      </c>
      <c r="C143" s="6">
        <v>1.869E-3</v>
      </c>
      <c r="D143" s="18">
        <f>C143*L143*[1]!s_dq_close("000300.SH",I143,1)</f>
        <v>3.2054045008852984E-2</v>
      </c>
      <c r="E143" s="4" t="str">
        <f>[1]!s_div_ifdiv(A143,"2017/12/31")</f>
        <v>是</v>
      </c>
      <c r="F143" s="3" t="str">
        <f>[1]!s_div_progress(A143,"20171231")</f>
        <v>股东大会通过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2017-06-09</v>
      </c>
      <c r="J143" s="13">
        <f>[1]!s_div_cashbeforetax(A143,"2016/12/31")</f>
        <v>0.27</v>
      </c>
      <c r="K143" s="14">
        <f>[1]!s_dq_close(A143,I143,3)</f>
        <v>56.300002635878784</v>
      </c>
      <c r="L143" s="6">
        <f t="shared" si="10"/>
        <v>4.7957368980287548E-3</v>
      </c>
      <c r="M143" s="10">
        <f>[1]!s_performanceexpress_perfexnetprofittoshareholder(A143,"2017/12/31",1)</f>
        <v>790551700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2.4777260490875057</v>
      </c>
      <c r="R143" s="6">
        <f t="shared" si="11"/>
        <v>0</v>
      </c>
    </row>
    <row r="144" spans="1:18" x14ac:dyDescent="0.25">
      <c r="A144" s="5" t="s">
        <v>457</v>
      </c>
      <c r="B144" s="5" t="s">
        <v>458</v>
      </c>
      <c r="C144" s="6">
        <v>4.3999999999999996E-4</v>
      </c>
      <c r="D144" s="18">
        <f>C144*L144*[1]!s_dq_close("000300.SH",I144,1)</f>
        <v>1.9171472933225606E-2</v>
      </c>
      <c r="E144" s="4" t="str">
        <f>[1]!s_div_ifdiv(A144,"2017/12/31")</f>
        <v>是</v>
      </c>
      <c r="F144" s="3" t="str">
        <f>[1]!s_div_progress(A144,"20171231")</f>
        <v>董事会预案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2017-06-09</v>
      </c>
      <c r="J144" s="13">
        <f>[1]!s_div_cashbeforetax(A144,"2016/12/31")</f>
        <v>0.121</v>
      </c>
      <c r="K144" s="14">
        <f>[1]!s_dq_close(A144,I144,3)</f>
        <v>9.9311778200427465</v>
      </c>
      <c r="L144" s="6">
        <f t="shared" si="10"/>
        <v>1.2183851924975318E-2</v>
      </c>
      <c r="M144" s="10">
        <f>[1]!s_performanceexpress_perfexnetprofittoshareholder(A144,"2017/12/31",1)</f>
        <v>0</v>
      </c>
      <c r="N144" s="23" t="str">
        <f>[1]!s_div_ifdiv(A144,"2017/06/30")</f>
        <v>是</v>
      </c>
      <c r="O144" s="3" t="str">
        <f>[1]!s_div_recorddate(A144,"2017/06/30")</f>
        <v>2017-10-26</v>
      </c>
      <c r="P144" s="13">
        <f>[1]!s_div_cashbeforetax(A144,"2017/06/30")</f>
        <v>7.2999999999999995E-2</v>
      </c>
      <c r="Q144" s="14">
        <f>[1]!s_dq_close(A144,O144,3)</f>
        <v>8.819996980451366</v>
      </c>
      <c r="R144" s="6">
        <f t="shared" si="11"/>
        <v>8.2766468244600457E-3</v>
      </c>
    </row>
    <row r="145" spans="1:18" s="41" customFormat="1" x14ac:dyDescent="0.25">
      <c r="A145" s="35" t="s">
        <v>403</v>
      </c>
      <c r="B145" s="35" t="s">
        <v>404</v>
      </c>
      <c r="C145" s="36">
        <v>9.9599999999999992E-4</v>
      </c>
      <c r="D145" s="37">
        <f>C145*L145*[1]!s_dq_close("000300.SH",I145,1)</f>
        <v>0</v>
      </c>
      <c r="E145" s="25" t="str">
        <f>[1]!s_div_ifdiv(A145,"2017/12/31")</f>
        <v>否</v>
      </c>
      <c r="F145" s="25" t="str">
        <f>[1]!s_div_progress(A145,"20171231")</f>
        <v>股东大会通过</v>
      </c>
      <c r="G145" s="25">
        <f>[1]!s_div_exdate(A145,"2017/12/31")</f>
        <v>0</v>
      </c>
      <c r="H145" s="25">
        <f>[1]!s_div_ifdiv(A145,"2018/06/30")</f>
        <v>0</v>
      </c>
      <c r="I145" s="25" t="str">
        <f>[1]!s_div_recorddate(A145,"2016/12/31")</f>
        <v>2017-06-12</v>
      </c>
      <c r="J145" s="38">
        <f>[1]!s_div_cashbeforetax(A145,"2017/12/31")</f>
        <v>0</v>
      </c>
      <c r="K145" s="38">
        <f>[1]!s_dq_close(A145,I145,3)</f>
        <v>10.630002276357345</v>
      </c>
      <c r="L145" s="36">
        <f t="shared" si="10"/>
        <v>0</v>
      </c>
      <c r="M145" s="39">
        <f>[1]!s_performanceexpress_perfexnetprofittoshareholder(A145,"2017/12/31",1)</f>
        <v>0</v>
      </c>
      <c r="N145" s="40" t="str">
        <f>[1]!s_div_ifdiv(A145,"2017/06/30")</f>
        <v>否</v>
      </c>
      <c r="O145" s="25">
        <f>[1]!s_div_recorddate(A145,"2017/06/30")</f>
        <v>0</v>
      </c>
      <c r="P145" s="38">
        <f>[1]!s_div_cashbeforetax(A145,"2017/06/30")</f>
        <v>0</v>
      </c>
      <c r="Q145" s="38">
        <f>[1]!s_dq_close(A145,O145,3)</f>
        <v>5.9593673995377712</v>
      </c>
      <c r="R145" s="36">
        <f t="shared" si="11"/>
        <v>0</v>
      </c>
    </row>
    <row r="146" spans="1:18" s="41" customFormat="1" x14ac:dyDescent="0.25">
      <c r="A146" s="35" t="s">
        <v>126</v>
      </c>
      <c r="B146" s="35" t="s">
        <v>127</v>
      </c>
      <c r="C146" s="36">
        <v>5.3799999999999996E-4</v>
      </c>
      <c r="D146" s="37">
        <f>C146*L146*[1]!s_dq_close("000300.SH",I146,1)</f>
        <v>0</v>
      </c>
      <c r="E146" s="25" t="str">
        <f>[1]!s_div_ifdiv(A146,"2017/12/31")</f>
        <v>否</v>
      </c>
      <c r="F146" s="25" t="str">
        <f>[1]!s_div_progress(A146,"20171231")</f>
        <v>董事会预案</v>
      </c>
      <c r="G146" s="25">
        <f>[1]!s_div_exdate(A146,"2017/12/31")</f>
        <v>0</v>
      </c>
      <c r="H146" s="25">
        <f>[1]!s_div_ifdiv(A146,"2018/06/30")</f>
        <v>0</v>
      </c>
      <c r="I146" s="25" t="str">
        <f>[1]!s_div_recorddate(A146,"2016/12/31")</f>
        <v>2017-06-12</v>
      </c>
      <c r="J146" s="38">
        <f>[1]!s_div_cashbeforetax(A146,"2017/12/31")</f>
        <v>0</v>
      </c>
      <c r="K146" s="38">
        <f>[1]!s_dq_close(A146,I146,3)</f>
        <v>15.489999140585653</v>
      </c>
      <c r="L146" s="36">
        <f t="shared" si="10"/>
        <v>0</v>
      </c>
      <c r="M146" s="39">
        <f>[1]!s_performanceexpress_perfexnetprofittoshareholder(A146,"2017/12/31",1)</f>
        <v>82371825.909999996</v>
      </c>
      <c r="N146" s="40" t="str">
        <f>[1]!s_div_ifdiv(A146,"2017/06/30")</f>
        <v>否</v>
      </c>
      <c r="O146" s="25">
        <f>[1]!s_div_recorddate(A146,"2017/06/30")</f>
        <v>0</v>
      </c>
      <c r="P146" s="38">
        <f>[1]!s_div_cashbeforetax(A146,"2017/06/30")</f>
        <v>0</v>
      </c>
      <c r="Q146" s="38">
        <f>[1]!s_dq_close(A146,O146,3)</f>
        <v>5.1754437516469469</v>
      </c>
      <c r="R146" s="36">
        <f t="shared" si="11"/>
        <v>0</v>
      </c>
    </row>
    <row r="147" spans="1:18" x14ac:dyDescent="0.25">
      <c r="A147" s="7" t="s">
        <v>233</v>
      </c>
      <c r="B147" s="8" t="s">
        <v>234</v>
      </c>
      <c r="C147" s="6">
        <v>2.6608999999999997E-2</v>
      </c>
      <c r="D147" s="18">
        <f>C147*L147*[1]!s_dq_close("000300.SH",I147,1)</f>
        <v>3.2430899756909217</v>
      </c>
      <c r="E147" s="4" t="str">
        <f>[1]!s_div_ifdiv(A147,"2017/12/31")</f>
        <v>是</v>
      </c>
      <c r="F147" s="3" t="str">
        <f>[1]!s_div_progress(A147,"20171231")</f>
        <v>董事会预案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2017-06-13</v>
      </c>
      <c r="J147" s="13">
        <f>[1]!s_div_cashbeforetax(A147,"2016/12/31")</f>
        <v>0.74</v>
      </c>
      <c r="K147" s="14">
        <f>[1]!s_dq_close(A147,I147,3)</f>
        <v>21.750000749657413</v>
      </c>
      <c r="L147" s="6">
        <f t="shared" si="10"/>
        <v>3.4022987333076564E-2</v>
      </c>
      <c r="M147" s="10">
        <f>[1]!s_performanceexpress_perfexnetprofittoshareholder(A147,"2017/12/31",1)</f>
        <v>70150000000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2.3029821458392608</v>
      </c>
      <c r="R147" s="6">
        <f t="shared" si="11"/>
        <v>0</v>
      </c>
    </row>
    <row r="148" spans="1:18" x14ac:dyDescent="0.25">
      <c r="A148" s="5" t="s">
        <v>431</v>
      </c>
      <c r="B148" s="5" t="s">
        <v>432</v>
      </c>
      <c r="C148" s="6">
        <v>1.9029000000000001E-2</v>
      </c>
      <c r="D148" s="18">
        <f>C148*L148*[1]!s_dq_close("000300.SH",I148,1)</f>
        <v>2.6102856257265308</v>
      </c>
      <c r="E148" s="4" t="str">
        <f>[1]!s_div_ifdiv(A148,"2017/12/31")</f>
        <v>是</v>
      </c>
      <c r="F148" s="3" t="str">
        <f>[1]!s_div_progress(A148,"20171231")</f>
        <v>董事会预案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2017-06-13</v>
      </c>
      <c r="J148" s="13">
        <f>[1]!s_div_cashbeforetax(A148,"2016/12/31")</f>
        <v>0.61</v>
      </c>
      <c r="K148" s="14">
        <f>[1]!s_dq_close(A148,I148,3)</f>
        <v>15.929999792544685</v>
      </c>
      <c r="L148" s="6">
        <f t="shared" si="10"/>
        <v>3.8292530316634585E-2</v>
      </c>
      <c r="M148" s="10">
        <f>[1]!s_performanceexpress_perfexnetprofittoshareholder(A148,"2017/12/31",1)</f>
        <v>57371000000</v>
      </c>
      <c r="N148" s="23" t="str">
        <f>[1]!s_div_ifdiv(A148,"2017/06/30")</f>
        <v>否</v>
      </c>
      <c r="O148" s="3">
        <f>[1]!s_div_recorddate(A148,"2017/06/30")</f>
        <v>0</v>
      </c>
      <c r="P148" s="13">
        <f>[1]!s_div_cashbeforetax(A148,"2017/06/30")</f>
        <v>0</v>
      </c>
      <c r="Q148" s="14">
        <f>[1]!s_dq_close(A148,O148,3)</f>
        <v>5.8245048842596292</v>
      </c>
      <c r="R148" s="6">
        <f t="shared" si="11"/>
        <v>0</v>
      </c>
    </row>
    <row r="149" spans="1:18" x14ac:dyDescent="0.25">
      <c r="A149" s="5" t="s">
        <v>219</v>
      </c>
      <c r="B149" s="5" t="s">
        <v>220</v>
      </c>
      <c r="C149" s="6">
        <v>7.5029999999999993E-3</v>
      </c>
      <c r="D149" s="18">
        <f>C149*L149*[1]!s_dq_close("000300.SH",I149,1)</f>
        <v>0.88607959295702854</v>
      </c>
      <c r="E149" s="4" t="str">
        <f>[1]!s_div_ifdiv(A149,"2017/12/31")</f>
        <v>是</v>
      </c>
      <c r="F149" s="3" t="str">
        <f>[1]!s_div_progress(A149,"20171231")</f>
        <v>董事会预案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2017-06-13</v>
      </c>
      <c r="J149" s="13">
        <f>[1]!s_div_cashbeforetax(A149,"2016/12/31")</f>
        <v>0.21000000000000002</v>
      </c>
      <c r="K149" s="14">
        <f>[1]!s_dq_close(A149,I149,3)</f>
        <v>6.370001101848791</v>
      </c>
      <c r="L149" s="6">
        <f t="shared" si="10"/>
        <v>3.2967027264571569E-2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2.8194366126760757</v>
      </c>
      <c r="R149" s="6">
        <f t="shared" si="11"/>
        <v>0</v>
      </c>
    </row>
    <row r="150" spans="1:18" x14ac:dyDescent="0.25">
      <c r="A150" s="5" t="s">
        <v>21</v>
      </c>
      <c r="B150" s="5" t="s">
        <v>22</v>
      </c>
      <c r="C150" s="6">
        <v>2.686E-3</v>
      </c>
      <c r="D150" s="18">
        <f>C150*L150*[1]!s_dq_close("000300.SH",I150,1)</f>
        <v>6.4701047353793589E-2</v>
      </c>
      <c r="E150" s="4" t="str">
        <f>[1]!s_div_ifdiv(A150,"2017/12/31")</f>
        <v>是</v>
      </c>
      <c r="F150" s="3" t="str">
        <f>[1]!s_div_progress(A150,"20171231")</f>
        <v>股东大会通过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2017-06-13</v>
      </c>
      <c r="J150" s="13">
        <f>[1]!s_div_cashbeforetax(A150,"2016/12/31")</f>
        <v>6.9999999999999993E-2</v>
      </c>
      <c r="K150" s="14">
        <f>[1]!s_dq_close(A150,I150,3)</f>
        <v>10.41000021012038</v>
      </c>
      <c r="L150" s="6">
        <f t="shared" si="10"/>
        <v>6.724303418548204E-3</v>
      </c>
      <c r="M150" s="10">
        <f>[1]!s_performanceexpress_perfexnetprofittoshareholder(A150,"2017/12/31",1)</f>
        <v>0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2.3359127472882175</v>
      </c>
      <c r="R150" s="6">
        <f t="shared" si="11"/>
        <v>0</v>
      </c>
    </row>
    <row r="151" spans="1:18" x14ac:dyDescent="0.25">
      <c r="A151" s="5" t="s">
        <v>242</v>
      </c>
      <c r="B151" s="5" t="s">
        <v>243</v>
      </c>
      <c r="C151" s="6">
        <v>2.6250000000000002E-3</v>
      </c>
      <c r="D151" s="18">
        <f>C151*L151*[1]!s_dq_close("000300.SH",I151,1)</f>
        <v>0.42646040005907038</v>
      </c>
      <c r="E151" s="4" t="str">
        <f>[1]!s_div_ifdiv(A151,"2017/12/31")</f>
        <v>是</v>
      </c>
      <c r="F151" s="3" t="str">
        <f>[1]!s_div_progress(A151,"20171231")</f>
        <v>董事会预案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2017-06-13</v>
      </c>
      <c r="J151" s="13">
        <f>[1]!s_div_cashbeforetax(A151,"2016/12/31")</f>
        <v>1</v>
      </c>
      <c r="K151" s="14">
        <f>[1]!s_dq_close(A151,I151,3)</f>
        <v>22.050000243158564</v>
      </c>
      <c r="L151" s="6">
        <f t="shared" si="10"/>
        <v>4.5351473422784616E-2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0.67515303856893227</v>
      </c>
      <c r="R151" s="6">
        <f t="shared" si="11"/>
        <v>0</v>
      </c>
    </row>
    <row r="152" spans="1:18" x14ac:dyDescent="0.25">
      <c r="A152" s="5" t="s">
        <v>106</v>
      </c>
      <c r="B152" s="5" t="s">
        <v>107</v>
      </c>
      <c r="C152" s="6">
        <v>1.9109999999999999E-3</v>
      </c>
      <c r="D152" s="18">
        <f>C152*L152*[1]!s_dq_close("000300.SH",I152,1)</f>
        <v>9.8452248008333049E-2</v>
      </c>
      <c r="E152" s="4" t="str">
        <f>[1]!s_div_ifdiv(A152,"2017/12/31")</f>
        <v>是</v>
      </c>
      <c r="F152" s="3" t="str">
        <f>[1]!s_div_progress(A152,"20171231")</f>
        <v>董事会预案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2017-06-13</v>
      </c>
      <c r="J152" s="13">
        <f>[1]!s_div_cashbeforetax(A152,"2016/12/31")</f>
        <v>0.15</v>
      </c>
      <c r="K152" s="14">
        <f>[1]!s_dq_close(A152,I152,3)</f>
        <v>10.430000035378432</v>
      </c>
      <c r="L152" s="6">
        <f t="shared" si="10"/>
        <v>1.4381591514017434E-2</v>
      </c>
      <c r="M152" s="10">
        <f>[1]!s_performanceexpress_perfexnetprofittoshareholder(A152,"2017/12/31",1)</f>
        <v>1942208000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0.7162327658295744</v>
      </c>
      <c r="R152" s="6">
        <f t="shared" si="11"/>
        <v>0</v>
      </c>
    </row>
    <row r="153" spans="1:18" x14ac:dyDescent="0.25">
      <c r="A153" s="5" t="s">
        <v>534</v>
      </c>
      <c r="B153" s="5" t="s">
        <v>535</v>
      </c>
      <c r="C153" s="6">
        <v>1.7879999999999999E-3</v>
      </c>
      <c r="D153" s="18">
        <f>C153*L153*[1]!s_dq_close("000300.SH",I153,1)</f>
        <v>0.1069572787251018</v>
      </c>
      <c r="E153" s="4" t="str">
        <f>[1]!s_div_ifdiv(A153,"2017/12/31")</f>
        <v>是</v>
      </c>
      <c r="F153" s="3" t="str">
        <f>[1]!s_div_progress(A153,"20171231")</f>
        <v>董事会预案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2017-06-13</v>
      </c>
      <c r="J153" s="13">
        <f>[1]!s_div_cashbeforetax(A153,"2016/12/31")</f>
        <v>0.26</v>
      </c>
      <c r="K153" s="14">
        <f>[1]!s_dq_close(A153,I153,3)</f>
        <v>15.569996626336801</v>
      </c>
      <c r="L153" s="6">
        <f t="shared" si="10"/>
        <v>1.6698783322804802E-2</v>
      </c>
      <c r="M153" s="10">
        <f>[1]!s_performanceexpress_perfexnetprofittoshareholder(A153,"2017/12/31",1)</f>
        <v>4530000000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12.029125631086487</v>
      </c>
      <c r="R153" s="6">
        <f t="shared" si="11"/>
        <v>0</v>
      </c>
    </row>
    <row r="154" spans="1:18" x14ac:dyDescent="0.25">
      <c r="A154" s="5" t="s">
        <v>349</v>
      </c>
      <c r="B154" s="5" t="s">
        <v>350</v>
      </c>
      <c r="C154" s="6">
        <v>1.212E-3</v>
      </c>
      <c r="D154" s="18">
        <f>C154*L154*[1]!s_dq_close("000300.SH",I154,1)</f>
        <v>7.4021332830131598E-2</v>
      </c>
      <c r="E154" s="4" t="str">
        <f>[1]!s_div_ifdiv(A154,"2017/12/31")</f>
        <v>是</v>
      </c>
      <c r="F154" s="3" t="str">
        <f>[1]!s_div_progress(A154,"20171231")</f>
        <v>董事会预案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0.39400000000000002</v>
      </c>
      <c r="K154" s="14">
        <f>[1]!s_dq_close(A154,I154,3)</f>
        <v>23.109999801177029</v>
      </c>
      <c r="L154" s="6">
        <f t="shared" si="10"/>
        <v>1.7048896728243716E-2</v>
      </c>
      <c r="M154" s="10">
        <f>[1]!s_performanceexpress_perfexnetprofittoshareholder(A154,"2017/12/31",1)</f>
        <v>3129917746.27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1.9390471566222698</v>
      </c>
      <c r="R154" s="6">
        <f t="shared" si="11"/>
        <v>0</v>
      </c>
    </row>
    <row r="155" spans="1:18" x14ac:dyDescent="0.25">
      <c r="A155" s="5" t="s">
        <v>223</v>
      </c>
      <c r="B155" s="5" t="s">
        <v>224</v>
      </c>
      <c r="C155" s="6">
        <v>1.918E-3</v>
      </c>
      <c r="D155" s="18">
        <f>C155*L155*[1]!s_dq_close("000300.SH",I155,1)</f>
        <v>0.28252932688624749</v>
      </c>
      <c r="E155" s="4" t="str">
        <f>[1]!s_div_ifdiv(A155,"2017/12/31")</f>
        <v>是</v>
      </c>
      <c r="F155" s="3" t="str">
        <f>[1]!s_div_progress(A155,"20171231")</f>
        <v>董事会预案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2017-06-14</v>
      </c>
      <c r="J155" s="13">
        <f>[1]!s_div_cashbeforetax(A155,"2016/12/31")</f>
        <v>0.22999999999999998</v>
      </c>
      <c r="K155" s="14">
        <f>[1]!s_dq_close(A155,I155,3)</f>
        <v>5.519999235852473</v>
      </c>
      <c r="L155" s="6">
        <f t="shared" ref="L155:L166" si="12">J155/K155</f>
        <v>4.1666672434689252E-2</v>
      </c>
      <c r="M155" s="10">
        <f>[1]!s_performanceexpress_perfexnetprofittoshareholder(A155,"2017/12/31",1)</f>
        <v>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5.9005478605530435</v>
      </c>
      <c r="R155" s="6">
        <f t="shared" ref="R155:R166" si="13">P155/Q155</f>
        <v>0</v>
      </c>
    </row>
    <row r="156" spans="1:18" s="33" customFormat="1" x14ac:dyDescent="0.25">
      <c r="A156" s="27" t="s">
        <v>261</v>
      </c>
      <c r="B156" s="27" t="s">
        <v>262</v>
      </c>
      <c r="C156" s="28">
        <v>1.0610000000000001E-3</v>
      </c>
      <c r="D156" s="29">
        <f>C156*L156*[1]!s_dq_close("000300.SH",I156,1)</f>
        <v>2.2050883243404065E-2</v>
      </c>
      <c r="E156" s="24" t="str">
        <f>[1]!s_div_ifdiv(A156,"2017/12/31")</f>
        <v>是</v>
      </c>
      <c r="F156" s="24" t="str">
        <f>[1]!s_div_progress(A156,"20171231")</f>
        <v>董事会预案</v>
      </c>
      <c r="G156" s="24">
        <f>[1]!s_div_exdate(A156,"2017/12/31")</f>
        <v>0</v>
      </c>
      <c r="H156" s="24">
        <f>[1]!s_div_ifdiv(A156,"2018/06/30")</f>
        <v>0</v>
      </c>
      <c r="I156" s="34">
        <v>43174</v>
      </c>
      <c r="J156" s="30">
        <f>[1]!s_div_cashbeforetax(A156,"2016/12/31")</f>
        <v>0.11000000000000001</v>
      </c>
      <c r="K156" s="30">
        <f>[1]!s_dq_close(A156,I156,3)</f>
        <v>21.68</v>
      </c>
      <c r="L156" s="28">
        <f t="shared" si="12"/>
        <v>5.0738007380073807E-3</v>
      </c>
      <c r="M156" s="31">
        <f>[1]!s_performanceexpress_perfexnetprofittoshareholder(A156,"2017/12/31",1)</f>
        <v>0</v>
      </c>
      <c r="N156" s="32" t="str">
        <f>[1]!s_div_ifdiv(A156,"2017/06/30")</f>
        <v>否</v>
      </c>
      <c r="O156" s="24">
        <f>[1]!s_div_recorddate(A156,"2017/06/30")</f>
        <v>0</v>
      </c>
      <c r="P156" s="30">
        <f>[1]!s_div_cashbeforetax(A156,"2017/06/30")</f>
        <v>0</v>
      </c>
      <c r="Q156" s="30">
        <f>[1]!s_dq_close(A156,O156,3)</f>
        <v>0.73312323989177597</v>
      </c>
      <c r="R156" s="28">
        <f t="shared" si="13"/>
        <v>0</v>
      </c>
    </row>
    <row r="157" spans="1:18" x14ac:dyDescent="0.25">
      <c r="A157" s="5" t="s">
        <v>483</v>
      </c>
      <c r="B157" s="5" t="s">
        <v>484</v>
      </c>
      <c r="C157" s="6">
        <v>1.1584000000000001E-2</v>
      </c>
      <c r="D157" s="18">
        <f>C157*L157*[1]!s_dq_close("000300.SH",I157,1)</f>
        <v>0.94197986458023508</v>
      </c>
      <c r="E157" s="4" t="str">
        <f>[1]!s_div_ifdiv(A157,"2017/12/31")</f>
        <v>是</v>
      </c>
      <c r="F157" s="3" t="str">
        <f>[1]!s_div_progress(A157,"20171231")</f>
        <v>股东大会通过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2017-06-15</v>
      </c>
      <c r="J157" s="13">
        <f>[1]!s_div_cashbeforetax(A157,"2016/12/31")</f>
        <v>0.215</v>
      </c>
      <c r="K157" s="14">
        <f>[1]!s_dq_close(A157,I157,3)</f>
        <v>9.3299974111149453</v>
      </c>
      <c r="L157" s="6">
        <f t="shared" si="12"/>
        <v>2.3043950660036384E-2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5.3161696224461217</v>
      </c>
      <c r="R157" s="6">
        <f t="shared" si="13"/>
        <v>0</v>
      </c>
    </row>
    <row r="158" spans="1:18" x14ac:dyDescent="0.25">
      <c r="A158" s="5" t="s">
        <v>253</v>
      </c>
      <c r="B158" s="5" t="s">
        <v>254</v>
      </c>
      <c r="C158" s="6">
        <v>1.0092E-2</v>
      </c>
      <c r="D158" s="18">
        <f>C158*L158*[1]!s_dq_close("000300.SH",I158,1)</f>
        <v>1.9476548786710604</v>
      </c>
      <c r="E158" s="4" t="str">
        <f>[1]!s_div_ifdiv(A158,"2017/12/31")</f>
        <v>是</v>
      </c>
      <c r="F158" s="3" t="str">
        <f>[1]!s_div_progress(A158,"20171231")</f>
        <v>董事会预案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2017-06-15</v>
      </c>
      <c r="J158" s="13">
        <f>[1]!s_div_cashbeforetax(A158,"2016/12/31")</f>
        <v>1.65</v>
      </c>
      <c r="K158" s="14">
        <f>[1]!s_dq_close(A158,I158,3)</f>
        <v>30.170000476046411</v>
      </c>
      <c r="L158" s="6">
        <f t="shared" si="12"/>
        <v>5.4690088629929717E-2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1.5468510609060016</v>
      </c>
      <c r="R158" s="6">
        <f t="shared" si="13"/>
        <v>0</v>
      </c>
    </row>
    <row r="159" spans="1:18" x14ac:dyDescent="0.25">
      <c r="A159" s="5" t="s">
        <v>128</v>
      </c>
      <c r="B159" s="5" t="s">
        <v>129</v>
      </c>
      <c r="C159" s="6">
        <v>6.2039999999999994E-3</v>
      </c>
      <c r="D159" s="18">
        <f>C159*L159*[1]!s_dq_close("000300.SH",I159,1)</f>
        <v>0.53790238906791221</v>
      </c>
      <c r="E159" s="4" t="str">
        <f>[1]!s_div_ifdiv(A159,"2017/12/31")</f>
        <v>是</v>
      </c>
      <c r="F159" s="3" t="str">
        <f>[1]!s_div_progress(A159,"20171231")</f>
        <v>董事会预案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2017-06-15</v>
      </c>
      <c r="J159" s="13">
        <f>[1]!s_div_cashbeforetax(A159,"2016/12/31")</f>
        <v>2.1</v>
      </c>
      <c r="K159" s="14">
        <f>[1]!s_dq_close(A159,I159,3)</f>
        <v>85.470008024142729</v>
      </c>
      <c r="L159" s="6">
        <f t="shared" si="12"/>
        <v>2.4570022263327888E-2</v>
      </c>
      <c r="M159" s="10">
        <f>[1]!s_performanceexpress_perfexnetprofittoshareholder(A159,"2017/12/31",1)</f>
        <v>6598305100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22.393726597842448</v>
      </c>
      <c r="R159" s="6">
        <f t="shared" si="13"/>
        <v>0</v>
      </c>
    </row>
    <row r="160" spans="1:18" x14ac:dyDescent="0.25">
      <c r="A160" s="5" t="s">
        <v>511</v>
      </c>
      <c r="B160" s="5" t="s">
        <v>512</v>
      </c>
      <c r="C160" s="6">
        <v>4.4729999999999995E-3</v>
      </c>
      <c r="D160" s="18">
        <f>C160*L160*[1]!s_dq_close("000300.SH",I160,1)</f>
        <v>0.56092002726391732</v>
      </c>
      <c r="E160" s="4" t="str">
        <f>[1]!s_div_ifdiv(A160,"2017/12/31")</f>
        <v>是</v>
      </c>
      <c r="F160" s="3" t="str">
        <f>[1]!s_div_progress(A160,"20171231")</f>
        <v>董事会预案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2017-06-15</v>
      </c>
      <c r="J160" s="13">
        <f>[1]!s_div_cashbeforetax(A160,"2016/12/31")</f>
        <v>1</v>
      </c>
      <c r="K160" s="14">
        <f>[1]!s_dq_close(A160,I160,3)</f>
        <v>28.139999523271371</v>
      </c>
      <c r="L160" s="6">
        <f t="shared" si="12"/>
        <v>3.5536603302818624E-2</v>
      </c>
      <c r="M160" s="10">
        <f>[1]!s_performanceexpress_perfexnetprofittoshareholder(A160,"2017/12/31",1)</f>
        <v>2512838489.6599998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7.9828676816312711</v>
      </c>
      <c r="R160" s="6">
        <f t="shared" si="13"/>
        <v>0</v>
      </c>
    </row>
    <row r="161" spans="1:18" x14ac:dyDescent="0.25">
      <c r="A161" s="5" t="s">
        <v>479</v>
      </c>
      <c r="B161" s="5" t="s">
        <v>480</v>
      </c>
      <c r="C161" s="6">
        <v>3.8279999999999998E-3</v>
      </c>
      <c r="D161" s="18">
        <f>C161*L161*[1]!s_dq_close("000300.SH",I161,1)</f>
        <v>0.1205194645777992</v>
      </c>
      <c r="E161" s="4" t="str">
        <f>[1]!s_div_ifdiv(A161,"2017/12/31")</f>
        <v>是</v>
      </c>
      <c r="F161" s="3" t="str">
        <f>[1]!s_div_progress(A161,"20171231")</f>
        <v>董事会预案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2017-06-15</v>
      </c>
      <c r="J161" s="13">
        <f>[1]!s_div_cashbeforetax(A161,"2016/12/31")</f>
        <v>0.24</v>
      </c>
      <c r="K161" s="14">
        <f>[1]!s_dq_close(A161,I161,3)</f>
        <v>26.899989547988756</v>
      </c>
      <c r="L161" s="6">
        <f t="shared" si="12"/>
        <v>8.9219365521256925E-3</v>
      </c>
      <c r="M161" s="10">
        <f>[1]!s_performanceexpress_perfexnetprofittoshareholder(A161,"2017/12/31",1)</f>
        <v>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33.081040476475756</v>
      </c>
      <c r="R161" s="6">
        <f t="shared" si="13"/>
        <v>0</v>
      </c>
    </row>
    <row r="162" spans="1:18" s="33" customFormat="1" x14ac:dyDescent="0.25">
      <c r="A162" s="5" t="s">
        <v>13</v>
      </c>
      <c r="B162" s="5" t="s">
        <v>14</v>
      </c>
      <c r="C162" s="6">
        <v>1.9239999999999999E-3</v>
      </c>
      <c r="D162" s="18">
        <f>C162*L162*[1]!s_dq_close("000300.SH",I162,1)</f>
        <v>0.12167381687309009</v>
      </c>
      <c r="E162" s="4" t="str">
        <f>[1]!s_div_ifdiv(A162,"2017/12/31")</f>
        <v>是</v>
      </c>
      <c r="F162" s="3" t="str">
        <f>[1]!s_div_progress(A162,"20171231")</f>
        <v>股东大会通过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2017-06-15</v>
      </c>
      <c r="J162" s="13">
        <f>[1]!s_div_cashbeforetax(A162,"2016/12/31")</f>
        <v>0.1</v>
      </c>
      <c r="K162" s="14">
        <f>[1]!s_dq_close(A162,I162,3)</f>
        <v>5.5799983405481335</v>
      </c>
      <c r="L162" s="6">
        <f t="shared" si="12"/>
        <v>1.7921152283026813E-2</v>
      </c>
      <c r="M162" s="10">
        <f>[1]!s_performanceexpress_perfexnetprofittoshareholder(A162,"2017/12/31",1)</f>
        <v>4652668800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14.055271191629494</v>
      </c>
      <c r="R162" s="6">
        <f t="shared" si="13"/>
        <v>0</v>
      </c>
    </row>
    <row r="163" spans="1:18" x14ac:dyDescent="0.25">
      <c r="A163" s="5" t="s">
        <v>167</v>
      </c>
      <c r="B163" s="5" t="s">
        <v>168</v>
      </c>
      <c r="C163" s="6">
        <v>1.48E-3</v>
      </c>
      <c r="D163" s="18">
        <f>C163*L163*[1]!s_dq_close("000300.SH",I163,1)</f>
        <v>4.0859709966589823E-2</v>
      </c>
      <c r="E163" s="4" t="str">
        <f>[1]!s_div_ifdiv(A163,"2017/12/31")</f>
        <v>是</v>
      </c>
      <c r="F163" s="3" t="str">
        <f>[1]!s_div_progress(A163,"20171231")</f>
        <v>股东大会通过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2017-06-15</v>
      </c>
      <c r="J163" s="13">
        <f>[1]!s_div_cashbeforetax(A163,"2016/12/31")</f>
        <v>0.11000000000000001</v>
      </c>
      <c r="K163" s="14">
        <f>[1]!s_dq_close(A163,I163,3)</f>
        <v>14.059997874428063</v>
      </c>
      <c r="L163" s="6">
        <f t="shared" si="12"/>
        <v>7.8236142695344915E-3</v>
      </c>
      <c r="M163" s="10">
        <f>[1]!s_performanceexpress_perfexnetprofittoshareholder(A163,"2017/12/31",1)</f>
        <v>736429000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5.915699245850341</v>
      </c>
      <c r="R163" s="6">
        <f t="shared" si="13"/>
        <v>0</v>
      </c>
    </row>
    <row r="164" spans="1:18" x14ac:dyDescent="0.25">
      <c r="A164" s="5" t="s">
        <v>201</v>
      </c>
      <c r="B164" s="5" t="s">
        <v>202</v>
      </c>
      <c r="C164" s="6">
        <v>9.5399999999999999E-4</v>
      </c>
      <c r="D164" s="18">
        <f>C164*L164*[1]!s_dq_close("000300.SH",I164,1)</f>
        <v>1.5860863087252146E-2</v>
      </c>
      <c r="E164" s="4" t="str">
        <f>[1]!s_div_ifdiv(A164,"2017/12/31")</f>
        <v>是</v>
      </c>
      <c r="F164" s="3" t="str">
        <f>[1]!s_div_progress(A164,"20171231")</f>
        <v>股东大会通过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2017-06-15</v>
      </c>
      <c r="J164" s="13">
        <f>[1]!s_div_cashbeforetax(A164,"2016/12/31")</f>
        <v>0.04</v>
      </c>
      <c r="K164" s="14">
        <f>[1]!s_dq_close(A164,I164,3)</f>
        <v>8.4899998742331562</v>
      </c>
      <c r="L164" s="6">
        <f t="shared" si="12"/>
        <v>4.7114252759176784E-3</v>
      </c>
      <c r="M164" s="10">
        <f>[1]!s_performanceexpress_perfexnetprofittoshareholder(A164,"2017/12/31",1)</f>
        <v>817839938.16999996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2.9545226695134423</v>
      </c>
      <c r="R164" s="6">
        <f t="shared" si="13"/>
        <v>0</v>
      </c>
    </row>
    <row r="165" spans="1:18" s="33" customFormat="1" x14ac:dyDescent="0.25">
      <c r="A165" s="5" t="s">
        <v>391</v>
      </c>
      <c r="B165" s="5" t="s">
        <v>392</v>
      </c>
      <c r="C165" s="6">
        <v>8.2699999999999994E-4</v>
      </c>
      <c r="D165" s="18">
        <f>C165*L165*[1]!s_dq_close("000300.SH",I165,1)</f>
        <v>2.6626929203760967E-2</v>
      </c>
      <c r="E165" s="4" t="str">
        <f>[1]!s_div_ifdiv(A165,"2017/12/31")</f>
        <v>是</v>
      </c>
      <c r="F165" s="3" t="str">
        <f>[1]!s_div_progress(A165,"20171231")</f>
        <v>董事会预案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2017-06-15</v>
      </c>
      <c r="J165" s="13">
        <f>[1]!s_div_cashbeforetax(A165,"2016/12/31")</f>
        <v>0.15</v>
      </c>
      <c r="K165" s="14">
        <f>[1]!s_dq_close(A165,I165,3)</f>
        <v>16.44000022233768</v>
      </c>
      <c r="L165" s="6">
        <f t="shared" si="12"/>
        <v>9.1240874678449845E-3</v>
      </c>
      <c r="M165" s="10">
        <f>[1]!s_performanceexpress_perfexnetprofittoshareholder(A165,"2017/12/31",1)</f>
        <v>467543672.57999998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1.1641847965803229</v>
      </c>
      <c r="R165" s="6">
        <f t="shared" si="13"/>
        <v>0</v>
      </c>
    </row>
    <row r="166" spans="1:18" s="41" customFormat="1" x14ac:dyDescent="0.25">
      <c r="A166" s="35" t="s">
        <v>544</v>
      </c>
      <c r="B166" s="35" t="s">
        <v>545</v>
      </c>
      <c r="C166" s="36">
        <v>6.5600000000000001E-4</v>
      </c>
      <c r="D166" s="37">
        <f>C166*L166*[1]!s_dq_close("000300.SH",I166,1)</f>
        <v>0</v>
      </c>
      <c r="E166" s="25" t="str">
        <f>[1]!s_div_ifdiv(A166,"2017/12/31")</f>
        <v>否</v>
      </c>
      <c r="F166" s="25" t="str">
        <f>[1]!s_div_progress(A166,"20171231")</f>
        <v>董事会预案</v>
      </c>
      <c r="G166" s="25">
        <f>[1]!s_div_exdate(A166,"2017/12/31")</f>
        <v>0</v>
      </c>
      <c r="H166" s="25">
        <f>[1]!s_div_ifdiv(A166,"2018/06/30")</f>
        <v>0</v>
      </c>
      <c r="I166" s="25" t="str">
        <f>[1]!s_div_recorddate(A166,"2016/12/31")</f>
        <v>2017-06-15</v>
      </c>
      <c r="J166" s="38">
        <f>[1]!s_div_cashbeforetax(A166,"2017/12/31")</f>
        <v>0</v>
      </c>
      <c r="K166" s="38">
        <f>[1]!s_dq_close(A166,I166,3)</f>
        <v>7.8900005521646994</v>
      </c>
      <c r="L166" s="36">
        <f t="shared" si="12"/>
        <v>0</v>
      </c>
      <c r="M166" s="39">
        <f>[1]!s_performanceexpress_perfexnetprofittoshareholder(A166,"2017/12/31",1)</f>
        <v>0</v>
      </c>
      <c r="N166" s="40" t="str">
        <f>[1]!s_div_ifdiv(A166,"2017/06/30")</f>
        <v>否</v>
      </c>
      <c r="O166" s="25">
        <f>[1]!s_div_recorddate(A166,"2017/06/30")</f>
        <v>0</v>
      </c>
      <c r="P166" s="38">
        <f>[1]!s_div_cashbeforetax(A166,"2017/06/30")</f>
        <v>0</v>
      </c>
      <c r="Q166" s="38">
        <f>[1]!s_dq_close(A166,O166,3)</f>
        <v>3.3664742270441459</v>
      </c>
      <c r="R166" s="36">
        <f t="shared" si="13"/>
        <v>0</v>
      </c>
    </row>
    <row r="167" spans="1:18" s="49" customFormat="1" x14ac:dyDescent="0.25">
      <c r="A167" s="42" t="s">
        <v>185</v>
      </c>
      <c r="B167" s="42" t="s">
        <v>186</v>
      </c>
      <c r="C167" s="43">
        <v>1.7260000000000001E-3</v>
      </c>
      <c r="D167" s="44">
        <f>C167*L167*[1]!s_dq_close("000300.SH",I167,1)</f>
        <v>0</v>
      </c>
      <c r="E167" s="45" t="str">
        <f>[1]!s_div_ifdiv(A167,"2017/12/31")</f>
        <v>是</v>
      </c>
      <c r="F167" s="45" t="str">
        <f>[1]!s_div_progress(A167,"20171231")</f>
        <v>股东大会通过</v>
      </c>
      <c r="G167" s="45">
        <f>[1]!s_div_exdate(A167,"2017/12/31")</f>
        <v>0</v>
      </c>
      <c r="H167" s="45">
        <f>[1]!s_div_ifdiv(A167,"2018/06/30")</f>
        <v>0</v>
      </c>
      <c r="I167" s="45">
        <f>[1]!s_div_recorddate(A167,"2016/12/31")</f>
        <v>0</v>
      </c>
      <c r="J167" s="46">
        <f>[1]!s_div_cashbeforetax(A167,"2017/12/31")</f>
        <v>0</v>
      </c>
      <c r="K167" s="46">
        <f>[1]!s_dq_close(A167,I167,3)</f>
        <v>3.176457743665059</v>
      </c>
      <c r="L167" s="43">
        <f t="shared" ref="L167:L170" si="14">J167/K167</f>
        <v>0</v>
      </c>
      <c r="M167" s="47">
        <f>[1]!s_performanceexpress_perfexnetprofittoshareholder(A167,"2017/12/31",1)</f>
        <v>447689863.58999997</v>
      </c>
      <c r="N167" s="48" t="str">
        <f>[1]!s_div_ifdiv(A167,"2017/06/30")</f>
        <v>否</v>
      </c>
      <c r="O167" s="45">
        <f>[1]!s_div_recorddate(A167,"2017/06/30")</f>
        <v>0</v>
      </c>
      <c r="P167" s="46">
        <f>[1]!s_div_cashbeforetax(A167,"2017/06/30")</f>
        <v>0</v>
      </c>
      <c r="Q167" s="46">
        <f>[1]!s_dq_close(A167,O167,3)</f>
        <v>3.176457743665059</v>
      </c>
      <c r="R167" s="43">
        <f t="shared" ref="R167:R170" si="15">P167/Q167</f>
        <v>0</v>
      </c>
    </row>
    <row r="168" spans="1:18" s="49" customFormat="1" x14ac:dyDescent="0.25">
      <c r="A168" s="42" t="s">
        <v>613</v>
      </c>
      <c r="B168" s="42" t="s">
        <v>6</v>
      </c>
      <c r="C168" s="43">
        <v>6.5310000000000003E-3</v>
      </c>
      <c r="D168" s="44">
        <f>C168*L168*[1]!s_dq_close("000300.SH",I168,1)</f>
        <v>0</v>
      </c>
      <c r="E168" s="45" t="str">
        <f>[1]!s_div_ifdiv(A168,"2017/12/31")</f>
        <v>是</v>
      </c>
      <c r="F168" s="45" t="str">
        <f>[1]!s_div_progress(A168,"20171231")</f>
        <v>董事会预案</v>
      </c>
      <c r="G168" s="45">
        <f>[1]!s_div_exdate(A168,"2017/12/31")</f>
        <v>0</v>
      </c>
      <c r="H168" s="45">
        <f>[1]!s_div_ifdiv(A168,"2018/06/30")</f>
        <v>0</v>
      </c>
      <c r="I168" s="45">
        <f>[1]!s_div_recorddate(A168,"2016/12/31")</f>
        <v>0</v>
      </c>
      <c r="J168" s="46">
        <f>[1]!s_div_cashbeforetax(A168,"2017/12/31")</f>
        <v>0</v>
      </c>
      <c r="K168" s="46">
        <f>[1]!s_dq_close(A168,I168,3)</f>
        <v>1.3175001068885304</v>
      </c>
      <c r="L168" s="43">
        <f t="shared" si="14"/>
        <v>0</v>
      </c>
      <c r="M168" s="47">
        <f>[1]!s_performanceexpress_perfexnetprofittoshareholder(A168,"2017/12/31",1)</f>
        <v>4553788000</v>
      </c>
      <c r="N168" s="48" t="str">
        <f>[1]!s_div_ifdiv(A168,"2017/06/30")</f>
        <v>否</v>
      </c>
      <c r="O168" s="45">
        <f>[1]!s_div_recorddate(A168,"2017/06/30")</f>
        <v>0</v>
      </c>
      <c r="P168" s="46">
        <f>[1]!s_div_cashbeforetax(A168,"2017/06/30")</f>
        <v>0</v>
      </c>
      <c r="Q168" s="46">
        <f>[1]!s_dq_close(A168,O168,3)</f>
        <v>1.3175001068885304</v>
      </c>
      <c r="R168" s="43">
        <f t="shared" si="15"/>
        <v>0</v>
      </c>
    </row>
    <row r="169" spans="1:18" s="49" customFormat="1" x14ac:dyDescent="0.25">
      <c r="A169" s="42" t="s">
        <v>239</v>
      </c>
      <c r="B169" s="42" t="s">
        <v>240</v>
      </c>
      <c r="C169" s="43">
        <v>4.9259999999999998E-3</v>
      </c>
      <c r="D169" s="44">
        <f>C169*L169*[1]!s_dq_close("000300.SH",I169,1)</f>
        <v>0</v>
      </c>
      <c r="E169" s="45" t="str">
        <f>[1]!s_div_ifdiv(A169,"2017/12/31")</f>
        <v>是</v>
      </c>
      <c r="F169" s="45" t="str">
        <f>[1]!s_div_progress(A169,"20171231")</f>
        <v>股东大会通过</v>
      </c>
      <c r="G169" s="45">
        <f>[1]!s_div_exdate(A169,"2017/12/31")</f>
        <v>0</v>
      </c>
      <c r="H169" s="45">
        <f>[1]!s_div_ifdiv(A169,"2018/06/30")</f>
        <v>0</v>
      </c>
      <c r="I169" s="45">
        <f>[1]!s_div_recorddate(A169,"2016/12/31")</f>
        <v>0</v>
      </c>
      <c r="J169" s="46">
        <f>[1]!s_div_cashbeforetax(A169,"2017/12/31")</f>
        <v>0</v>
      </c>
      <c r="K169" s="46">
        <f>[1]!s_dq_close(A169,I169,3)</f>
        <v>1.8494269998298785</v>
      </c>
      <c r="L169" s="43">
        <f t="shared" si="14"/>
        <v>0</v>
      </c>
      <c r="M169" s="47">
        <f>[1]!s_performanceexpress_perfexnetprofittoshareholder(A169,"2017/12/31",1)</f>
        <v>0</v>
      </c>
      <c r="N169" s="48" t="str">
        <f>[1]!s_div_ifdiv(A169,"2017/06/30")</f>
        <v>否</v>
      </c>
      <c r="O169" s="45">
        <f>[1]!s_div_recorddate(A169,"2017/06/30")</f>
        <v>0</v>
      </c>
      <c r="P169" s="46">
        <f>[1]!s_div_cashbeforetax(A169,"2017/06/30")</f>
        <v>0</v>
      </c>
      <c r="Q169" s="46">
        <f>[1]!s_dq_close(A169,O169,3)</f>
        <v>1.8494269998298785</v>
      </c>
      <c r="R169" s="43">
        <f t="shared" si="15"/>
        <v>0</v>
      </c>
    </row>
    <row r="170" spans="1:18" s="49" customFormat="1" x14ac:dyDescent="0.25">
      <c r="A170" s="42" t="s">
        <v>531</v>
      </c>
      <c r="B170" s="42" t="s">
        <v>532</v>
      </c>
      <c r="C170" s="43">
        <v>4.5979999999999997E-3</v>
      </c>
      <c r="D170" s="44">
        <f>C170*L170*[1]!s_dq_close("000300.SH",I170,1)</f>
        <v>0</v>
      </c>
      <c r="E170" s="45" t="str">
        <f>[1]!s_div_ifdiv(A170,"2017/12/31")</f>
        <v>是</v>
      </c>
      <c r="F170" s="45" t="str">
        <f>[1]!s_div_progress(A170,"20171231")</f>
        <v>董事会预案</v>
      </c>
      <c r="G170" s="45">
        <f>[1]!s_div_exdate(A170,"2017/12/31")</f>
        <v>0</v>
      </c>
      <c r="H170" s="45">
        <f>[1]!s_div_ifdiv(A170,"2018/06/30")</f>
        <v>0</v>
      </c>
      <c r="I170" s="45">
        <f>[1]!s_div_recorddate(A170,"2016/12/31")</f>
        <v>0</v>
      </c>
      <c r="J170" s="46">
        <f>[1]!s_div_cashbeforetax(A170,"2017/12/31")</f>
        <v>0</v>
      </c>
      <c r="K170" s="46">
        <f>[1]!s_dq_close(A170,I170,3)</f>
        <v>4.9459373296109694</v>
      </c>
      <c r="L170" s="43">
        <f t="shared" si="14"/>
        <v>0</v>
      </c>
      <c r="M170" s="47">
        <f>[1]!s_performanceexpress_perfexnetprofittoshareholder(A170,"2017/12/31",1)</f>
        <v>0</v>
      </c>
      <c r="N170" s="48" t="str">
        <f>[1]!s_div_ifdiv(A170,"2017/06/30")</f>
        <v>否</v>
      </c>
      <c r="O170" s="45">
        <f>[1]!s_div_recorddate(A170,"2017/06/30")</f>
        <v>0</v>
      </c>
      <c r="P170" s="46">
        <f>[1]!s_div_cashbeforetax(A170,"2017/06/30")</f>
        <v>0</v>
      </c>
      <c r="Q170" s="46">
        <f>[1]!s_dq_close(A170,O170,3)</f>
        <v>4.9459373296109694</v>
      </c>
      <c r="R170" s="43">
        <f t="shared" si="15"/>
        <v>0</v>
      </c>
    </row>
    <row r="171" spans="1:18" x14ac:dyDescent="0.25">
      <c r="A171" s="5" t="s">
        <v>593</v>
      </c>
      <c r="B171" s="5" t="s">
        <v>594</v>
      </c>
      <c r="C171" s="6">
        <v>3.0200000000000001E-3</v>
      </c>
      <c r="D171" s="44">
        <f>C171*L171*[1]!s_dq_close("000300.SH",I171,1)</f>
        <v>0</v>
      </c>
      <c r="E171" s="45" t="str">
        <f>[1]!s_div_ifdiv(A171,"2017/12/31")</f>
        <v>是</v>
      </c>
      <c r="F171" s="45" t="str">
        <f>[1]!s_div_progress(A171,"20171231")</f>
        <v>股东大会通过</v>
      </c>
      <c r="G171" s="45">
        <f>[1]!s_div_exdate(A171,"2017/12/31")</f>
        <v>0</v>
      </c>
      <c r="H171" s="45">
        <f>[1]!s_div_ifdiv(A171,"2018/06/30")</f>
        <v>0</v>
      </c>
      <c r="I171" s="45">
        <f>[1]!s_div_recorddate(A171,"2016/12/31")</f>
        <v>0</v>
      </c>
      <c r="J171" s="46">
        <f>[1]!s_div_cashbeforetax(A171,"2017/12/31")</f>
        <v>0</v>
      </c>
      <c r="K171" s="46">
        <f>[1]!s_dq_close(A171,I171,3)</f>
        <v>6.826270908559767</v>
      </c>
      <c r="L171" s="43">
        <f t="shared" ref="L171:L182" si="16">J171/K171</f>
        <v>0</v>
      </c>
      <c r="M171" s="47">
        <f>[1]!s_performanceexpress_perfexnetprofittoshareholder(A171,"2017/12/31",1)</f>
        <v>0</v>
      </c>
      <c r="N171" s="48" t="str">
        <f>[1]!s_div_ifdiv(A171,"2017/06/30")</f>
        <v>否</v>
      </c>
      <c r="O171" s="45">
        <f>[1]!s_div_recorddate(A171,"2017/06/30")</f>
        <v>0</v>
      </c>
      <c r="P171" s="46">
        <f>[1]!s_div_cashbeforetax(A171,"2017/06/30")</f>
        <v>0</v>
      </c>
      <c r="Q171" s="46">
        <f>[1]!s_dq_close(A171,O171,3)</f>
        <v>6.826270908559767</v>
      </c>
      <c r="R171" s="43">
        <f t="shared" ref="R171:R182" si="17">P171/Q171</f>
        <v>0</v>
      </c>
    </row>
    <row r="172" spans="1:18" x14ac:dyDescent="0.25">
      <c r="A172" s="5" t="s">
        <v>515</v>
      </c>
      <c r="B172" s="5" t="s">
        <v>516</v>
      </c>
      <c r="C172" s="6">
        <v>2.274E-3</v>
      </c>
      <c r="D172" s="44">
        <f>C172*L172*[1]!s_dq_close("000300.SH",I172,1)</f>
        <v>0</v>
      </c>
      <c r="E172" s="45" t="str">
        <f>[1]!s_div_ifdiv(A172,"2017/12/31")</f>
        <v>是</v>
      </c>
      <c r="F172" s="45" t="str">
        <f>[1]!s_div_progress(A172,"20171231")</f>
        <v>董事会预案</v>
      </c>
      <c r="G172" s="45">
        <f>[1]!s_div_exdate(A172,"2017/12/31")</f>
        <v>0</v>
      </c>
      <c r="H172" s="45">
        <f>[1]!s_div_ifdiv(A172,"2018/06/30")</f>
        <v>0</v>
      </c>
      <c r="I172" s="45">
        <f>[1]!s_div_recorddate(A172,"2016/12/31")</f>
        <v>0</v>
      </c>
      <c r="J172" s="46">
        <f>[1]!s_div_cashbeforetax(A172,"2017/12/31")</f>
        <v>0</v>
      </c>
      <c r="K172" s="46">
        <f>[1]!s_dq_close(A172,I172,3)</f>
        <v>5.4278082122738249</v>
      </c>
      <c r="L172" s="43">
        <f t="shared" si="16"/>
        <v>0</v>
      </c>
      <c r="M172" s="47">
        <f>[1]!s_performanceexpress_perfexnetprofittoshareholder(A172,"2017/12/31",1)</f>
        <v>1452957900</v>
      </c>
      <c r="N172" s="48" t="str">
        <f>[1]!s_div_ifdiv(A172,"2017/06/30")</f>
        <v>否</v>
      </c>
      <c r="O172" s="45">
        <f>[1]!s_div_recorddate(A172,"2017/06/30")</f>
        <v>0</v>
      </c>
      <c r="P172" s="46">
        <f>[1]!s_div_cashbeforetax(A172,"2017/06/30")</f>
        <v>0</v>
      </c>
      <c r="Q172" s="46">
        <f>[1]!s_dq_close(A172,O172,3)</f>
        <v>5.4278082122738249</v>
      </c>
      <c r="R172" s="43">
        <f t="shared" si="17"/>
        <v>0</v>
      </c>
    </row>
    <row r="173" spans="1:18" x14ac:dyDescent="0.25">
      <c r="A173" s="5" t="s">
        <v>367</v>
      </c>
      <c r="B173" s="5" t="s">
        <v>368</v>
      </c>
      <c r="C173" s="6">
        <v>1.8240000000000001E-3</v>
      </c>
      <c r="D173" s="44">
        <f>C173*L173*[1]!s_dq_close("000300.SH",I173,1)</f>
        <v>0</v>
      </c>
      <c r="E173" s="45" t="str">
        <f>[1]!s_div_ifdiv(A173,"2017/12/31")</f>
        <v>是</v>
      </c>
      <c r="F173" s="45" t="str">
        <f>[1]!s_div_progress(A173,"20171231")</f>
        <v>股东大会通过</v>
      </c>
      <c r="G173" s="45">
        <f>[1]!s_div_exdate(A173,"2017/12/31")</f>
        <v>0</v>
      </c>
      <c r="H173" s="45">
        <f>[1]!s_div_ifdiv(A173,"2018/06/30")</f>
        <v>0</v>
      </c>
      <c r="I173" s="45">
        <f>[1]!s_div_recorddate(A173,"2016/12/31")</f>
        <v>0</v>
      </c>
      <c r="J173" s="46">
        <f>[1]!s_div_cashbeforetax(A173,"2017/12/31")</f>
        <v>0</v>
      </c>
      <c r="K173" s="46">
        <f>[1]!s_dq_close(A173,I173,3)</f>
        <v>0.42854632800078851</v>
      </c>
      <c r="L173" s="43">
        <f t="shared" si="16"/>
        <v>0</v>
      </c>
      <c r="M173" s="47">
        <f>[1]!s_performanceexpress_perfexnetprofittoshareholder(A173,"2017/12/31",1)</f>
        <v>0</v>
      </c>
      <c r="N173" s="48" t="str">
        <f>[1]!s_div_ifdiv(A173,"2017/06/30")</f>
        <v>否</v>
      </c>
      <c r="O173" s="45">
        <f>[1]!s_div_recorddate(A173,"2017/06/30")</f>
        <v>0</v>
      </c>
      <c r="P173" s="46">
        <f>[1]!s_div_cashbeforetax(A173,"2017/06/30")</f>
        <v>0</v>
      </c>
      <c r="Q173" s="46">
        <f>[1]!s_dq_close(A173,O173,3)</f>
        <v>0.42854632800078851</v>
      </c>
      <c r="R173" s="43">
        <f t="shared" si="17"/>
        <v>0</v>
      </c>
    </row>
    <row r="174" spans="1:18" x14ac:dyDescent="0.25">
      <c r="A174" s="5" t="s">
        <v>491</v>
      </c>
      <c r="B174" s="5" t="s">
        <v>492</v>
      </c>
      <c r="C174" s="6">
        <v>1.771E-3</v>
      </c>
      <c r="D174" s="44">
        <f>C174*L174*[1]!s_dq_close("000300.SH",I174,1)</f>
        <v>0</v>
      </c>
      <c r="E174" s="45" t="str">
        <f>[1]!s_div_ifdiv(A174,"2017/12/31")</f>
        <v>是</v>
      </c>
      <c r="F174" s="45" t="str">
        <f>[1]!s_div_progress(A174,"20171231")</f>
        <v>董事会预案</v>
      </c>
      <c r="G174" s="45">
        <f>[1]!s_div_exdate(A174,"2017/12/31")</f>
        <v>0</v>
      </c>
      <c r="H174" s="45">
        <f>[1]!s_div_ifdiv(A174,"2018/06/30")</f>
        <v>0</v>
      </c>
      <c r="I174" s="45">
        <f>[1]!s_div_recorddate(A174,"2016/12/31")</f>
        <v>0</v>
      </c>
      <c r="J174" s="46">
        <f>[1]!s_div_cashbeforetax(A174,"2017/12/31")</f>
        <v>0</v>
      </c>
      <c r="K174" s="46">
        <f>[1]!s_dq_close(A174,I174,3)</f>
        <v>6.2317686400906167</v>
      </c>
      <c r="L174" s="43">
        <f t="shared" si="16"/>
        <v>0</v>
      </c>
      <c r="M174" s="47">
        <f>[1]!s_performanceexpress_perfexnetprofittoshareholder(A174,"2017/12/31",1)</f>
        <v>0</v>
      </c>
      <c r="N174" s="48" t="str">
        <f>[1]!s_div_ifdiv(A174,"2017/06/30")</f>
        <v>否</v>
      </c>
      <c r="O174" s="45">
        <f>[1]!s_div_recorddate(A174,"2017/06/30")</f>
        <v>0</v>
      </c>
      <c r="P174" s="46">
        <f>[1]!s_div_cashbeforetax(A174,"2017/06/30")</f>
        <v>0</v>
      </c>
      <c r="Q174" s="46">
        <f>[1]!s_dq_close(A174,O174,3)</f>
        <v>6.2317686400906167</v>
      </c>
      <c r="R174" s="43">
        <f t="shared" si="17"/>
        <v>0</v>
      </c>
    </row>
    <row r="175" spans="1:18" x14ac:dyDescent="0.25">
      <c r="A175" s="5" t="s">
        <v>275</v>
      </c>
      <c r="B175" s="5" t="s">
        <v>276</v>
      </c>
      <c r="C175" s="6">
        <v>1.5870000000000001E-3</v>
      </c>
      <c r="D175" s="44">
        <f>C175*L175*[1]!s_dq_close("000300.SH",I175,1)</f>
        <v>0</v>
      </c>
      <c r="E175" s="45" t="str">
        <f>[1]!s_div_ifdiv(A175,"2017/12/31")</f>
        <v>是</v>
      </c>
      <c r="F175" s="45" t="str">
        <f>[1]!s_div_progress(A175,"20171231")</f>
        <v>董事会预案</v>
      </c>
      <c r="G175" s="45">
        <f>[1]!s_div_exdate(A175,"2017/12/31")</f>
        <v>0</v>
      </c>
      <c r="H175" s="45">
        <f>[1]!s_div_ifdiv(A175,"2018/06/30")</f>
        <v>0</v>
      </c>
      <c r="I175" s="45">
        <f>[1]!s_div_recorddate(A175,"2016/12/31")</f>
        <v>0</v>
      </c>
      <c r="J175" s="46">
        <f>[1]!s_div_cashbeforetax(A175,"2017/12/31")</f>
        <v>0</v>
      </c>
      <c r="K175" s="46">
        <f>[1]!s_dq_close(A175,I175,3)</f>
        <v>2.7681090729221172</v>
      </c>
      <c r="L175" s="43">
        <f t="shared" si="16"/>
        <v>0</v>
      </c>
      <c r="M175" s="47">
        <f>[1]!s_performanceexpress_perfexnetprofittoshareholder(A175,"2017/12/31",1)</f>
        <v>0</v>
      </c>
      <c r="N175" s="48" t="str">
        <f>[1]!s_div_ifdiv(A175,"2017/06/30")</f>
        <v>否</v>
      </c>
      <c r="O175" s="45">
        <f>[1]!s_div_recorddate(A175,"2017/06/30")</f>
        <v>0</v>
      </c>
      <c r="P175" s="46">
        <f>[1]!s_div_cashbeforetax(A175,"2017/06/30")</f>
        <v>0</v>
      </c>
      <c r="Q175" s="46">
        <f>[1]!s_dq_close(A175,O175,3)</f>
        <v>2.7681090729221172</v>
      </c>
      <c r="R175" s="43">
        <f t="shared" si="17"/>
        <v>0</v>
      </c>
    </row>
    <row r="176" spans="1:18" x14ac:dyDescent="0.25">
      <c r="A176" s="5" t="s">
        <v>45</v>
      </c>
      <c r="B176" s="5" t="s">
        <v>46</v>
      </c>
      <c r="C176" s="6">
        <v>1.485E-3</v>
      </c>
      <c r="D176" s="44">
        <f>C176*L176*[1]!s_dq_close("000300.SH",I176,1)</f>
        <v>0</v>
      </c>
      <c r="E176" s="45" t="str">
        <f>[1]!s_div_ifdiv(A176,"2017/12/31")</f>
        <v>是</v>
      </c>
      <c r="F176" s="45" t="str">
        <f>[1]!s_div_progress(A176,"20171231")</f>
        <v>股东大会通过</v>
      </c>
      <c r="G176" s="45">
        <f>[1]!s_div_exdate(A176,"2017/12/31")</f>
        <v>0</v>
      </c>
      <c r="H176" s="45">
        <f>[1]!s_div_ifdiv(A176,"2018/06/30")</f>
        <v>0</v>
      </c>
      <c r="I176" s="45">
        <f>[1]!s_div_recorddate(A176,"2016/12/31")</f>
        <v>0</v>
      </c>
      <c r="J176" s="46">
        <f>[1]!s_div_cashbeforetax(A176,"2017/12/31")</f>
        <v>0</v>
      </c>
      <c r="K176" s="46">
        <f>[1]!s_dq_close(A176,I176,3)</f>
        <v>0.54501569568710151</v>
      </c>
      <c r="L176" s="43">
        <f t="shared" si="16"/>
        <v>0</v>
      </c>
      <c r="M176" s="47">
        <f>[1]!s_performanceexpress_perfexnetprofittoshareholder(A176,"2017/12/31",1)</f>
        <v>0</v>
      </c>
      <c r="N176" s="48" t="str">
        <f>[1]!s_div_ifdiv(A176,"2017/06/30")</f>
        <v>否</v>
      </c>
      <c r="O176" s="45">
        <f>[1]!s_div_recorddate(A176,"2017/06/30")</f>
        <v>0</v>
      </c>
      <c r="P176" s="46">
        <f>[1]!s_div_cashbeforetax(A176,"2017/06/30")</f>
        <v>0</v>
      </c>
      <c r="Q176" s="46">
        <f>[1]!s_dq_close(A176,O176,3)</f>
        <v>0.54501569568710151</v>
      </c>
      <c r="R176" s="43">
        <f t="shared" si="17"/>
        <v>0</v>
      </c>
    </row>
    <row r="177" spans="1:18" x14ac:dyDescent="0.25">
      <c r="A177" s="5" t="s">
        <v>590</v>
      </c>
      <c r="B177" s="5" t="s">
        <v>591</v>
      </c>
      <c r="C177" s="6">
        <v>9.7500000000000006E-4</v>
      </c>
      <c r="D177" s="44">
        <f>C177*L177*[1]!s_dq_close("000300.SH",I177,1)</f>
        <v>0</v>
      </c>
      <c r="E177" s="45" t="str">
        <f>[1]!s_div_ifdiv(A177,"2017/12/31")</f>
        <v>是</v>
      </c>
      <c r="F177" s="45" t="str">
        <f>[1]!s_div_progress(A177,"20171231")</f>
        <v>董事会预案</v>
      </c>
      <c r="G177" s="45">
        <f>[1]!s_div_exdate(A177,"2017/12/31")</f>
        <v>0</v>
      </c>
      <c r="H177" s="45">
        <f>[1]!s_div_ifdiv(A177,"2018/06/30")</f>
        <v>0</v>
      </c>
      <c r="I177" s="45">
        <f>[1]!s_div_recorddate(A177,"2016/12/31")</f>
        <v>0</v>
      </c>
      <c r="J177" s="46">
        <f>[1]!s_div_cashbeforetax(A177,"2017/12/31")</f>
        <v>0</v>
      </c>
      <c r="K177" s="46">
        <f>[1]!s_dq_close(A177,I177,3)</f>
        <v>4.7165619115923674</v>
      </c>
      <c r="L177" s="43">
        <f t="shared" si="16"/>
        <v>0</v>
      </c>
      <c r="M177" s="47">
        <f>[1]!s_performanceexpress_perfexnetprofittoshareholder(A177,"2017/12/31",1)</f>
        <v>0</v>
      </c>
      <c r="N177" s="48" t="str">
        <f>[1]!s_div_ifdiv(A177,"2017/06/30")</f>
        <v>否</v>
      </c>
      <c r="O177" s="45">
        <f>[1]!s_div_recorddate(A177,"2017/06/30")</f>
        <v>0</v>
      </c>
      <c r="P177" s="46">
        <f>[1]!s_div_cashbeforetax(A177,"2017/06/30")</f>
        <v>0</v>
      </c>
      <c r="Q177" s="46">
        <f>[1]!s_dq_close(A177,O177,3)</f>
        <v>4.7165619115923674</v>
      </c>
      <c r="R177" s="43">
        <f t="shared" si="17"/>
        <v>0</v>
      </c>
    </row>
    <row r="178" spans="1:18" x14ac:dyDescent="0.25">
      <c r="A178" s="5" t="s">
        <v>345</v>
      </c>
      <c r="B178" s="5" t="s">
        <v>346</v>
      </c>
      <c r="C178" s="6">
        <v>9.0300000000000005E-4</v>
      </c>
      <c r="D178" s="44">
        <f>C178*L178*[1]!s_dq_close("000300.SH",I178,1)</f>
        <v>0</v>
      </c>
      <c r="E178" s="45" t="str">
        <f>[1]!s_div_ifdiv(A178,"2017/12/31")</f>
        <v>是</v>
      </c>
      <c r="F178" s="45" t="str">
        <f>[1]!s_div_progress(A178,"20171231")</f>
        <v>董事会预案</v>
      </c>
      <c r="G178" s="45">
        <f>[1]!s_div_exdate(A178,"2017/12/31")</f>
        <v>0</v>
      </c>
      <c r="H178" s="45">
        <f>[1]!s_div_ifdiv(A178,"2018/06/30")</f>
        <v>0</v>
      </c>
      <c r="I178" s="45">
        <f>[1]!s_div_recorddate(A178,"2016/12/31")</f>
        <v>0</v>
      </c>
      <c r="J178" s="46">
        <f>[1]!s_div_cashbeforetax(A178,"2017/12/31")</f>
        <v>0</v>
      </c>
      <c r="K178" s="46">
        <f>[1]!s_dq_close(A178,I178,3)</f>
        <v>1.2924166394918422</v>
      </c>
      <c r="L178" s="43">
        <f t="shared" si="16"/>
        <v>0</v>
      </c>
      <c r="M178" s="47">
        <f>[1]!s_performanceexpress_perfexnetprofittoshareholder(A178,"2017/12/31",1)</f>
        <v>1762005319.29</v>
      </c>
      <c r="N178" s="48" t="str">
        <f>[1]!s_div_ifdiv(A178,"2017/06/30")</f>
        <v>否</v>
      </c>
      <c r="O178" s="45">
        <f>[1]!s_div_recorddate(A178,"2017/06/30")</f>
        <v>0</v>
      </c>
      <c r="P178" s="46">
        <f>[1]!s_div_cashbeforetax(A178,"2017/06/30")</f>
        <v>0</v>
      </c>
      <c r="Q178" s="46">
        <f>[1]!s_dq_close(A178,O178,3)</f>
        <v>1.2924166394918422</v>
      </c>
      <c r="R178" s="43">
        <f t="shared" si="17"/>
        <v>0</v>
      </c>
    </row>
    <row r="179" spans="1:18" x14ac:dyDescent="0.25">
      <c r="A179" s="5" t="s">
        <v>523</v>
      </c>
      <c r="B179" s="5" t="s">
        <v>524</v>
      </c>
      <c r="C179" s="6">
        <v>5.7700000000000004E-4</v>
      </c>
      <c r="D179" s="44">
        <f>C179*L179*[1]!s_dq_close("000300.SH",I179,1)</f>
        <v>0</v>
      </c>
      <c r="E179" s="45" t="str">
        <f>[1]!s_div_ifdiv(A179,"2017/12/31")</f>
        <v>是</v>
      </c>
      <c r="F179" s="45" t="str">
        <f>[1]!s_div_progress(A179,"20171231")</f>
        <v>股东大会通过</v>
      </c>
      <c r="G179" s="45">
        <f>[1]!s_div_exdate(A179,"2017/12/31")</f>
        <v>0</v>
      </c>
      <c r="H179" s="45">
        <f>[1]!s_div_ifdiv(A179,"2018/06/30")</f>
        <v>0</v>
      </c>
      <c r="I179" s="45">
        <f>[1]!s_div_recorddate(A179,"2016/12/31")</f>
        <v>0</v>
      </c>
      <c r="J179" s="46">
        <f>[1]!s_div_cashbeforetax(A179,"2017/12/31")</f>
        <v>0</v>
      </c>
      <c r="K179" s="46">
        <f>[1]!s_dq_close(A179,I179,3)</f>
        <v>17.117542482628163</v>
      </c>
      <c r="L179" s="43">
        <f t="shared" si="16"/>
        <v>0</v>
      </c>
      <c r="M179" s="47">
        <f>[1]!s_performanceexpress_perfexnetprofittoshareholder(A179,"2017/12/31",1)</f>
        <v>108148400</v>
      </c>
      <c r="N179" s="48" t="str">
        <f>[1]!s_div_ifdiv(A179,"2017/06/30")</f>
        <v>否</v>
      </c>
      <c r="O179" s="45">
        <f>[1]!s_div_recorddate(A179,"2017/06/30")</f>
        <v>0</v>
      </c>
      <c r="P179" s="46">
        <f>[1]!s_div_cashbeforetax(A179,"2017/06/30")</f>
        <v>0</v>
      </c>
      <c r="Q179" s="46">
        <f>[1]!s_dq_close(A179,O179,3)</f>
        <v>17.117542482628163</v>
      </c>
      <c r="R179" s="43">
        <f t="shared" si="17"/>
        <v>0</v>
      </c>
    </row>
    <row r="180" spans="1:18" x14ac:dyDescent="0.25">
      <c r="A180" s="5" t="s">
        <v>473</v>
      </c>
      <c r="B180" s="5" t="s">
        <v>474</v>
      </c>
      <c r="C180" s="6">
        <v>5.2999999999999998E-4</v>
      </c>
      <c r="D180" s="44">
        <f>C180*L180*[1]!s_dq_close("000300.SH",I180,1)</f>
        <v>0</v>
      </c>
      <c r="E180" s="45" t="str">
        <f>[1]!s_div_ifdiv(A180,"2017/12/31")</f>
        <v>是</v>
      </c>
      <c r="F180" s="45" t="str">
        <f>[1]!s_div_progress(A180,"20171231")</f>
        <v>董事会预案</v>
      </c>
      <c r="G180" s="45">
        <f>[1]!s_div_exdate(A180,"2017/12/31")</f>
        <v>0</v>
      </c>
      <c r="H180" s="45">
        <f>[1]!s_div_ifdiv(A180,"2018/06/30")</f>
        <v>0</v>
      </c>
      <c r="I180" s="45">
        <f>[1]!s_div_recorddate(A180,"2016/12/31")</f>
        <v>0</v>
      </c>
      <c r="J180" s="46">
        <f>[1]!s_div_cashbeforetax(A180,"2017/12/31")</f>
        <v>0</v>
      </c>
      <c r="K180" s="46">
        <f>[1]!s_dq_close(A180,I180,3)</f>
        <v>3.0470311484190424</v>
      </c>
      <c r="L180" s="43">
        <f t="shared" si="16"/>
        <v>0</v>
      </c>
      <c r="M180" s="47">
        <f>[1]!s_performanceexpress_perfexnetprofittoshareholder(A180,"2017/12/31",1)</f>
        <v>0</v>
      </c>
      <c r="N180" s="48" t="str">
        <f>[1]!s_div_ifdiv(A180,"2017/06/30")</f>
        <v>否</v>
      </c>
      <c r="O180" s="45">
        <f>[1]!s_div_recorddate(A180,"2017/06/30")</f>
        <v>0</v>
      </c>
      <c r="P180" s="46">
        <f>[1]!s_div_cashbeforetax(A180,"2017/06/30")</f>
        <v>0</v>
      </c>
      <c r="Q180" s="46">
        <f>[1]!s_dq_close(A180,O180,3)</f>
        <v>3.0470311484190424</v>
      </c>
      <c r="R180" s="43">
        <f t="shared" si="17"/>
        <v>0</v>
      </c>
    </row>
    <row r="181" spans="1:18" x14ac:dyDescent="0.25">
      <c r="A181" s="5" t="s">
        <v>595</v>
      </c>
      <c r="B181" s="5" t="s">
        <v>596</v>
      </c>
      <c r="C181" s="6">
        <v>4.9399999999999997E-4</v>
      </c>
      <c r="D181" s="44">
        <f>C181*L181*[1]!s_dq_close("000300.SH",I181,1)</f>
        <v>0</v>
      </c>
      <c r="E181" s="45" t="str">
        <f>[1]!s_div_ifdiv(A181,"2017/12/31")</f>
        <v>是</v>
      </c>
      <c r="F181" s="45" t="str">
        <f>[1]!s_div_progress(A181,"20171231")</f>
        <v>股东大会通过</v>
      </c>
      <c r="G181" s="45">
        <f>[1]!s_div_exdate(A181,"2017/12/31")</f>
        <v>0</v>
      </c>
      <c r="H181" s="45">
        <f>[1]!s_div_ifdiv(A181,"2018/06/30")</f>
        <v>0</v>
      </c>
      <c r="I181" s="45">
        <f>[1]!s_div_recorddate(A181,"2016/12/31")</f>
        <v>0</v>
      </c>
      <c r="J181" s="46">
        <f>[1]!s_div_cashbeforetax(A181,"2017/12/31")</f>
        <v>0</v>
      </c>
      <c r="K181" s="46">
        <f>[1]!s_dq_close(A181,I181,3)</f>
        <v>72.12</v>
      </c>
      <c r="L181" s="43">
        <f t="shared" si="16"/>
        <v>0</v>
      </c>
      <c r="M181" s="47">
        <f>[1]!s_performanceexpress_perfexnetprofittoshareholder(A181,"2017/12/31",1)</f>
        <v>0</v>
      </c>
      <c r="N181" s="48" t="str">
        <f>[1]!s_div_ifdiv(A181,"2017/06/30")</f>
        <v>否</v>
      </c>
      <c r="O181" s="45">
        <f>[1]!s_div_recorddate(A181,"2017/06/30")</f>
        <v>0</v>
      </c>
      <c r="P181" s="46">
        <f>[1]!s_div_cashbeforetax(A181,"2017/06/30")</f>
        <v>0</v>
      </c>
      <c r="Q181" s="46">
        <f>[1]!s_dq_close(A181,O181,3)</f>
        <v>72.12</v>
      </c>
      <c r="R181" s="43">
        <f t="shared" si="17"/>
        <v>0</v>
      </c>
    </row>
    <row r="182" spans="1:18" x14ac:dyDescent="0.25">
      <c r="A182" s="5" t="s">
        <v>586</v>
      </c>
      <c r="B182" s="5" t="s">
        <v>587</v>
      </c>
      <c r="C182" s="6">
        <v>4.2000000000000002E-4</v>
      </c>
      <c r="D182" s="44">
        <f>C182*L182*[1]!s_dq_close("000300.SH",I182,1)</f>
        <v>0</v>
      </c>
      <c r="E182" s="45" t="str">
        <f>[1]!s_div_ifdiv(A182,"2017/12/31")</f>
        <v>是</v>
      </c>
      <c r="F182" s="45" t="str">
        <f>[1]!s_div_progress(A182,"20171231")</f>
        <v>董事会预案</v>
      </c>
      <c r="G182" s="45">
        <f>[1]!s_div_exdate(A182,"2017/12/31")</f>
        <v>0</v>
      </c>
      <c r="H182" s="45">
        <f>[1]!s_div_ifdiv(A182,"2018/06/30")</f>
        <v>0</v>
      </c>
      <c r="I182" s="45">
        <f>[1]!s_div_recorddate(A182,"2016/12/31")</f>
        <v>0</v>
      </c>
      <c r="J182" s="46">
        <f>[1]!s_div_cashbeforetax(A182,"2017/12/31")</f>
        <v>0</v>
      </c>
      <c r="K182" s="46">
        <f>[1]!s_dq_close(A182,I182,3)</f>
        <v>12.17</v>
      </c>
      <c r="L182" s="43">
        <f t="shared" si="16"/>
        <v>0</v>
      </c>
      <c r="M182" s="47">
        <f>[1]!s_performanceexpress_perfexnetprofittoshareholder(A182,"2017/12/31",1)</f>
        <v>1062697700</v>
      </c>
      <c r="N182" s="48" t="str">
        <f>[1]!s_div_ifdiv(A182,"2017/06/30")</f>
        <v>否</v>
      </c>
      <c r="O182" s="45">
        <f>[1]!s_div_recorddate(A182,"2017/06/30")</f>
        <v>0</v>
      </c>
      <c r="P182" s="46">
        <f>[1]!s_div_cashbeforetax(A182,"2017/06/30")</f>
        <v>0</v>
      </c>
      <c r="Q182" s="46">
        <f>[1]!s_dq_close(A182,O182,3)</f>
        <v>12.17</v>
      </c>
      <c r="R182" s="43">
        <f t="shared" si="17"/>
        <v>0</v>
      </c>
    </row>
    <row r="183" spans="1:18" x14ac:dyDescent="0.25">
      <c r="A183" s="5"/>
      <c r="B183" s="5"/>
      <c r="C183" s="6"/>
      <c r="E183" s="4"/>
      <c r="F183" s="3"/>
      <c r="G183" s="3"/>
      <c r="H183" s="4"/>
      <c r="I183" s="3"/>
      <c r="J183" s="13"/>
      <c r="K183" s="14"/>
      <c r="L183" s="6"/>
      <c r="M183" s="10"/>
      <c r="N183" s="23"/>
      <c r="O183" s="3"/>
      <c r="P183" s="13"/>
      <c r="Q183" s="14"/>
      <c r="R183" s="6"/>
    </row>
    <row r="186" spans="1:18" x14ac:dyDescent="0.25">
      <c r="A186" s="19" t="s">
        <v>622</v>
      </c>
      <c r="D186" s="22">
        <f>SUM(D91:D182)</f>
        <v>19.424987032965539</v>
      </c>
    </row>
    <row r="189" spans="1:18" x14ac:dyDescent="0.25">
      <c r="A189" s="5"/>
      <c r="B189" s="5"/>
      <c r="C189" s="6"/>
      <c r="E189" s="3"/>
      <c r="F189" s="13"/>
    </row>
    <row r="190" spans="1:18" x14ac:dyDescent="0.25">
      <c r="A190" s="9" t="s">
        <v>606</v>
      </c>
      <c r="B190" s="3"/>
      <c r="E190" s="4"/>
      <c r="F190" s="14"/>
    </row>
    <row r="191" spans="1:18" x14ac:dyDescent="0.25">
      <c r="A191" s="2" t="s">
        <v>599</v>
      </c>
      <c r="B191" s="2" t="s">
        <v>600</v>
      </c>
      <c r="C191" s="2" t="s">
        <v>601</v>
      </c>
      <c r="D191" s="17" t="s">
        <v>619</v>
      </c>
      <c r="E191" s="2" t="s">
        <v>644</v>
      </c>
      <c r="F191" s="2" t="s">
        <v>643</v>
      </c>
      <c r="G191" s="2" t="s">
        <v>608</v>
      </c>
      <c r="H191" s="2" t="s">
        <v>645</v>
      </c>
      <c r="I191" s="2" t="s">
        <v>609</v>
      </c>
      <c r="J191" s="12" t="s">
        <v>610</v>
      </c>
      <c r="K191" s="12" t="s">
        <v>611</v>
      </c>
      <c r="L191" s="16" t="s">
        <v>612</v>
      </c>
      <c r="M191" s="2" t="s">
        <v>614</v>
      </c>
      <c r="N191" s="2" t="s">
        <v>631</v>
      </c>
      <c r="O191" s="2" t="s">
        <v>615</v>
      </c>
      <c r="P191" s="2" t="s">
        <v>616</v>
      </c>
      <c r="Q191" s="2" t="s">
        <v>617</v>
      </c>
      <c r="R191" s="16" t="s">
        <v>618</v>
      </c>
    </row>
    <row r="192" spans="1:18" x14ac:dyDescent="0.2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 t="str">
        <f>[1]!s_div_ifdiv(A192,"2017/12/31")</f>
        <v>是</v>
      </c>
      <c r="F192" s="3" t="str">
        <f>[1]!s_div_progress(A192,"20171231")</f>
        <v>股东大会通过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ref="L192:L221" si="18">J192/K192</f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ref="R192:R221" si="19">P192/Q192</f>
        <v>0</v>
      </c>
    </row>
    <row r="193" spans="1:18" s="41" customFormat="1" x14ac:dyDescent="0.25">
      <c r="A193" s="35" t="s">
        <v>69</v>
      </c>
      <c r="B193" s="35" t="s">
        <v>70</v>
      </c>
      <c r="C193" s="36">
        <v>1.5229999999999998E-3</v>
      </c>
      <c r="D193" s="37">
        <f>C193*L193*[1]!s_dq_close("000300.SH",I193,1)</f>
        <v>1.0970466648986838E-2</v>
      </c>
      <c r="E193" s="25" t="str">
        <f>[1]!s_div_ifdiv(A193,"2017/12/31")</f>
        <v>否</v>
      </c>
      <c r="F193" s="25" t="str">
        <f>[1]!s_div_progress(A193,"20171231")</f>
        <v>股东大会通过</v>
      </c>
      <c r="G193" s="25">
        <f>[1]!s_div_exdate(A193,"2017/12/31")</f>
        <v>0</v>
      </c>
      <c r="H193" s="25">
        <f>[1]!s_div_ifdiv(A193,"2018/06/30")</f>
        <v>0</v>
      </c>
      <c r="I193" s="25" t="str">
        <f>[1]!s_div_recorddate(A193,"2016/12/31")</f>
        <v>2017-06-16</v>
      </c>
      <c r="J193" s="38">
        <f>[1]!s_div_cashbeforetax(A193,"2016/12/31")</f>
        <v>0.02</v>
      </c>
      <c r="K193" s="38">
        <f>[1]!s_dq_close(A193,I193,3)</f>
        <v>9.770000359638173</v>
      </c>
      <c r="L193" s="36">
        <f t="shared" si="18"/>
        <v>2.0470828315036715E-3</v>
      </c>
      <c r="M193" s="39">
        <f>[1]!s_performanceexpress_perfexnetprofittoshareholder(A193,"2017/12/31",1)</f>
        <v>0</v>
      </c>
      <c r="N193" s="40" t="str">
        <f>[1]!s_div_ifdiv(A193,"2017/06/30")</f>
        <v>否</v>
      </c>
      <c r="O193" s="25">
        <f>[1]!s_div_recorddate(A193,"2017/06/30")</f>
        <v>0</v>
      </c>
      <c r="P193" s="38">
        <f>[1]!s_div_cashbeforetax(A193,"2017/06/30")</f>
        <v>0</v>
      </c>
      <c r="Q193" s="38">
        <f>[1]!s_dq_close(A193,O193,3)</f>
        <v>1.3150543046857326</v>
      </c>
      <c r="R193" s="36">
        <f t="shared" si="19"/>
        <v>0</v>
      </c>
    </row>
    <row r="194" spans="1:18" x14ac:dyDescent="0.25">
      <c r="A194" s="5" t="s">
        <v>241</v>
      </c>
      <c r="B194" s="5" t="s">
        <v>574</v>
      </c>
      <c r="C194" s="6">
        <v>8.8900000000000003E-4</v>
      </c>
      <c r="D194" s="18">
        <f>C194*L194*[1]!s_dq_close("000300.SH",I194,1)</f>
        <v>1.4670068235280623E-2</v>
      </c>
      <c r="E194" s="4" t="str">
        <f>[1]!s_div_ifdiv(A194,"2017/12/31")</f>
        <v>是</v>
      </c>
      <c r="F194" s="3" t="str">
        <f>[1]!s_div_progress(A194,"20171231")</f>
        <v>股东大会通过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2017-06-21</v>
      </c>
      <c r="J194" s="13">
        <f>[1]!s_div_cashbeforetax(A194,"2016/12/31")</f>
        <v>6.9999999999999993E-2</v>
      </c>
      <c r="K194" s="14">
        <f>[1]!s_dq_close(A194,I194,3)</f>
        <v>15.220000075598074</v>
      </c>
      <c r="L194" s="6">
        <f t="shared" si="18"/>
        <v>4.5992115408875463E-3</v>
      </c>
      <c r="M194" s="10">
        <f>[1]!s_performanceexpress_perfexnetprofittoshareholder(A194,"2017/12/31",1)</f>
        <v>0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2.5428443500919373</v>
      </c>
      <c r="R194" s="6">
        <f t="shared" si="19"/>
        <v>0</v>
      </c>
    </row>
    <row r="195" spans="1:18" x14ac:dyDescent="0.25">
      <c r="A195" s="5" t="s">
        <v>221</v>
      </c>
      <c r="B195" s="5" t="s">
        <v>222</v>
      </c>
      <c r="C195" s="6">
        <v>6.5899999999999997E-4</v>
      </c>
      <c r="D195" s="18">
        <f>C195*L195*[1]!s_dq_close("000300.SH",I195,1)</f>
        <v>3.4345679107117749E-2</v>
      </c>
      <c r="E195" s="4" t="str">
        <f>[1]!s_div_ifdiv(A195,"2017/12/31")</f>
        <v>是</v>
      </c>
      <c r="F195" s="3" t="str">
        <f>[1]!s_div_progress(A195,"20171231")</f>
        <v>实施</v>
      </c>
      <c r="G195" s="3" t="str">
        <f>[1]!s_div_exdate(A195,"2017/12/31")</f>
        <v>2018-05-18</v>
      </c>
      <c r="H195" s="4">
        <f>[1]!s_div_ifdiv(A195,"2018/06/30")</f>
        <v>0</v>
      </c>
      <c r="I195" s="3" t="str">
        <f>[1]!s_div_recorddate(A195,"2016/12/31")</f>
        <v>2017-06-22</v>
      </c>
      <c r="J195" s="13">
        <f>[1]!s_div_cashbeforetax(A195,"2016/12/31")</f>
        <v>0.18</v>
      </c>
      <c r="K195" s="14">
        <f>[1]!s_dq_close(A195,I195,3)</f>
        <v>12.400000186973736</v>
      </c>
      <c r="L195" s="6">
        <f t="shared" si="18"/>
        <v>1.4516128813376222E-2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4.2659534110652038</v>
      </c>
      <c r="R195" s="6">
        <f t="shared" si="19"/>
        <v>0</v>
      </c>
    </row>
    <row r="196" spans="1:18" x14ac:dyDescent="0.25">
      <c r="A196" s="5" t="s">
        <v>179</v>
      </c>
      <c r="B196" s="5" t="s">
        <v>180</v>
      </c>
      <c r="C196" s="6">
        <v>1.64E-4</v>
      </c>
      <c r="D196" s="18">
        <f>C196*L196*[1]!s_dq_close("000300.SH",I196,1)</f>
        <v>3.6301851819120711E-3</v>
      </c>
      <c r="E196" s="4" t="str">
        <f>[1]!s_div_ifdiv(A196,"2017/12/31")</f>
        <v>是</v>
      </c>
      <c r="F196" s="3" t="str">
        <f>[1]!s_div_progress(A196,"20171231")</f>
        <v>实施</v>
      </c>
      <c r="G196" s="3" t="str">
        <f>[1]!s_div_exdate(A196,"2017/12/31")</f>
        <v>2018-05-18</v>
      </c>
      <c r="H196" s="4">
        <f>[1]!s_div_ifdiv(A196,"2018/06/30")</f>
        <v>0</v>
      </c>
      <c r="I196" s="3" t="str">
        <f>[1]!s_div_recorddate(A196,"2016/12/31")</f>
        <v>2017-06-22</v>
      </c>
      <c r="J196" s="13">
        <f>[1]!s_div_cashbeforetax(A196,"2016/12/31")</f>
        <v>0.1</v>
      </c>
      <c r="K196" s="14">
        <f>[1]!s_dq_close(A196,I196,3)</f>
        <v>16.220003677329267</v>
      </c>
      <c r="L196" s="6">
        <f t="shared" si="18"/>
        <v>6.1652267156862743E-3</v>
      </c>
      <c r="M196" s="10">
        <f>[1]!s_performanceexpress_perfexnetprofittoshareholder(A196,"2017/12/31",1)</f>
        <v>763000000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6.2514597506373208</v>
      </c>
      <c r="R196" s="6">
        <f t="shared" si="19"/>
        <v>0</v>
      </c>
    </row>
    <row r="197" spans="1:18" x14ac:dyDescent="0.25">
      <c r="A197" s="5" t="s">
        <v>244</v>
      </c>
      <c r="B197" s="5" t="s">
        <v>245</v>
      </c>
      <c r="C197" s="6">
        <v>2.1879999999999998E-3</v>
      </c>
      <c r="D197" s="18">
        <f>C197*L197*[1]!s_dq_close("000300.SH",I197,1)</f>
        <v>0.15147817516039741</v>
      </c>
      <c r="E197" s="4" t="str">
        <f>[1]!s_div_ifdiv(A197,"2017/12/31")</f>
        <v>是</v>
      </c>
      <c r="F197" s="3" t="str">
        <f>[1]!s_div_progress(A197,"20171231")</f>
        <v>股东大会通过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2017-06-23</v>
      </c>
      <c r="J197" s="13">
        <f>[1]!s_div_cashbeforetax(A197,"2016/12/31")</f>
        <v>0.20600000000000002</v>
      </c>
      <c r="K197" s="14">
        <f>[1]!s_dq_close(A197,I197,3)</f>
        <v>10.780000829609387</v>
      </c>
      <c r="L197" s="6">
        <f t="shared" si="18"/>
        <v>1.9109460495975159E-2</v>
      </c>
      <c r="M197" s="10">
        <f>[1]!s_performanceexpress_perfexnetprofittoshareholder(A197,"2017/12/31",1)</f>
        <v>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2.7537454423770051</v>
      </c>
      <c r="R197" s="6">
        <f t="shared" si="19"/>
        <v>0</v>
      </c>
    </row>
    <row r="198" spans="1:18" x14ac:dyDescent="0.25">
      <c r="A198" s="5" t="s">
        <v>279</v>
      </c>
      <c r="B198" s="5" t="s">
        <v>280</v>
      </c>
      <c r="C198" s="6">
        <v>4.5199999999999998E-4</v>
      </c>
      <c r="D198" s="18">
        <f>C198*L198*[1]!s_dq_close("000300.SH",I198,1)</f>
        <v>1.2688603474986874E-2</v>
      </c>
      <c r="E198" s="4" t="str">
        <f>[1]!s_div_ifdiv(A198,"2017/12/31")</f>
        <v>是</v>
      </c>
      <c r="F198" s="3" t="str">
        <f>[1]!s_div_progress(A198,"20171231")</f>
        <v>股东大会通过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2017-06-26</v>
      </c>
      <c r="J198" s="13">
        <f>[1]!s_div_cashbeforetax(A198,"2016/12/31")</f>
        <v>0.15</v>
      </c>
      <c r="K198" s="14">
        <f>[1]!s_dq_close(A198,I198,3)</f>
        <v>19.600000213597756</v>
      </c>
      <c r="L198" s="6">
        <f t="shared" si="18"/>
        <v>7.6530611410879235E-3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3.7593204906157349</v>
      </c>
      <c r="R198" s="6">
        <f t="shared" si="19"/>
        <v>0</v>
      </c>
    </row>
    <row r="199" spans="1:18" x14ac:dyDescent="0.25">
      <c r="A199" s="5" t="s">
        <v>331</v>
      </c>
      <c r="B199" s="5" t="s">
        <v>332</v>
      </c>
      <c r="C199" s="6">
        <v>9.2999999999999995E-4</v>
      </c>
      <c r="D199" s="18">
        <f>C199*L199*[1]!s_dq_close("000300.SH",I199,1)</f>
        <v>3.1739627772292063E-2</v>
      </c>
      <c r="E199" s="4" t="str">
        <f>[1]!s_div_ifdiv(A199,"2017/12/31")</f>
        <v>是</v>
      </c>
      <c r="F199" s="3" t="str">
        <f>[1]!s_div_progress(A199,"20171231")</f>
        <v>股东大会通过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2017-06-29</v>
      </c>
      <c r="J199" s="13">
        <f>[1]!s_div_cashbeforetax(A199,"2016/12/31")</f>
        <v>0.2</v>
      </c>
      <c r="K199" s="14">
        <f>[1]!s_dq_close(A199,I199,3)</f>
        <v>21.499999757266234</v>
      </c>
      <c r="L199" s="6">
        <f t="shared" si="18"/>
        <v>9.3023256864180719E-3</v>
      </c>
      <c r="M199" s="10">
        <f>[1]!s_performanceexpress_perfexnetprofittoshareholder(A199,"2017/12/31",1)</f>
        <v>624177500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2.0561572655879576</v>
      </c>
      <c r="R199" s="6">
        <f t="shared" si="19"/>
        <v>0</v>
      </c>
    </row>
    <row r="200" spans="1:18" x14ac:dyDescent="0.25">
      <c r="A200" s="27" t="s">
        <v>142</v>
      </c>
      <c r="B200" s="27" t="s">
        <v>143</v>
      </c>
      <c r="C200" s="28">
        <v>9.8200000000000002E-4</v>
      </c>
      <c r="D200" s="29">
        <f>C200*L200*[1]!s_dq_close("000300.SH",I200,1)</f>
        <v>2.1994219382846712E-2</v>
      </c>
      <c r="E200" s="24" t="str">
        <f>[1]!s_div_ifdiv(A200,"2017/12/31")</f>
        <v>是</v>
      </c>
      <c r="F200" s="24" t="str">
        <f>[1]!s_div_progress(A200,"20171231")</f>
        <v>股东大会通过</v>
      </c>
      <c r="G200" s="24">
        <f>[1]!s_div_exdate(A200,"2017/12/31")</f>
        <v>0</v>
      </c>
      <c r="H200" s="24">
        <f>[1]!s_div_ifdiv(A200,"2018/06/30")</f>
        <v>0</v>
      </c>
      <c r="I200" s="34">
        <v>43172</v>
      </c>
      <c r="J200" s="30">
        <v>0.03</v>
      </c>
      <c r="K200" s="30">
        <f>[1]!s_dq_close(A200,I200,3)</f>
        <v>5.48</v>
      </c>
      <c r="L200" s="28">
        <f t="shared" si="18"/>
        <v>5.4744525547445249E-3</v>
      </c>
      <c r="M200" s="31">
        <f>[1]!s_performanceexpress_perfexnetprofittoshareholder(A200,"2017/12/31",1)</f>
        <v>461072529.95999998</v>
      </c>
      <c r="N200" s="32" t="str">
        <f>[1]!s_div_ifdiv(A200,"2017/06/30")</f>
        <v>否</v>
      </c>
      <c r="O200" s="24">
        <f>[1]!s_div_recorddate(A200,"2017/06/30")</f>
        <v>0</v>
      </c>
      <c r="P200" s="30">
        <f>[1]!s_div_cashbeforetax(A200,"2017/06/30")</f>
        <v>0</v>
      </c>
      <c r="Q200" s="30">
        <f>[1]!s_dq_close(A200,O200,3)</f>
        <v>3.4804791969654811</v>
      </c>
      <c r="R200" s="28">
        <f t="shared" si="19"/>
        <v>0</v>
      </c>
    </row>
    <row r="201" spans="1:18" x14ac:dyDescent="0.25">
      <c r="A201" s="5" t="s">
        <v>33</v>
      </c>
      <c r="B201" s="5" t="s">
        <v>34</v>
      </c>
      <c r="C201" s="6">
        <v>1.758E-3</v>
      </c>
      <c r="D201" s="18">
        <f>C201*L201*[1]!s_dq_close("000300.SH",I201,1)</f>
        <v>0.19193086813695792</v>
      </c>
      <c r="E201" s="4" t="str">
        <f>[1]!s_div_ifdiv(A201,"2017/12/31")</f>
        <v>是</v>
      </c>
      <c r="F201" s="3" t="str">
        <f>[1]!s_div_progress(A201,"20171231")</f>
        <v>实施</v>
      </c>
      <c r="G201" s="3" t="str">
        <f>[1]!s_div_exdate(A201,"2017/12/31")</f>
        <v>2018-05-17</v>
      </c>
      <c r="H201" s="4">
        <f>[1]!s_div_ifdiv(A201,"2018/06/30")</f>
        <v>0</v>
      </c>
      <c r="I201" s="3" t="str">
        <f>[1]!s_div_recorddate(A201,"2016/12/31")</f>
        <v>2017-07-11</v>
      </c>
      <c r="J201" s="13">
        <f>[1]!s_div_cashbeforetax(A201,"2016/12/31")</f>
        <v>0.1998635</v>
      </c>
      <c r="K201" s="14">
        <f>[1]!s_dq_close(A201,I201,3)</f>
        <v>6.7199999841209834</v>
      </c>
      <c r="L201" s="6">
        <f t="shared" si="18"/>
        <v>2.9741592332182626E-2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0.11720225735328381</v>
      </c>
      <c r="R201" s="6">
        <f t="shared" si="19"/>
        <v>0</v>
      </c>
    </row>
    <row r="202" spans="1:18" x14ac:dyDescent="0.25">
      <c r="A202" s="5" t="s">
        <v>51</v>
      </c>
      <c r="B202" s="5" t="s">
        <v>52</v>
      </c>
      <c r="C202" s="6">
        <v>9.6500000000000004E-4</v>
      </c>
      <c r="D202" s="18">
        <f>C202*L202*[1]!s_dq_close("000300.SH",I202,1)</f>
        <v>3.5282174438369854E-2</v>
      </c>
      <c r="E202" s="4" t="str">
        <f>[1]!s_div_ifdiv(A202,"2017/12/31")</f>
        <v>是</v>
      </c>
      <c r="F202" s="3" t="str">
        <f>[1]!s_div_progress(A202,"20171231")</f>
        <v>股东大会通过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2017-07-11</v>
      </c>
      <c r="J202" s="13">
        <f>[1]!s_div_cashbeforetax(A202,"2016/12/31")</f>
        <v>0.1</v>
      </c>
      <c r="K202" s="14">
        <f>[1]!s_dq_close(A202,I202,3)</f>
        <v>10.039999958584373</v>
      </c>
      <c r="L202" s="6">
        <f t="shared" si="18"/>
        <v>9.9601594036360808E-3</v>
      </c>
      <c r="M202" s="10">
        <f>[1]!s_performanceexpress_perfexnetprofittoshareholder(A202,"2017/12/31",1)</f>
        <v>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1.1715843874871603</v>
      </c>
      <c r="R202" s="6">
        <f t="shared" si="19"/>
        <v>0</v>
      </c>
    </row>
    <row r="203" spans="1:18" x14ac:dyDescent="0.25">
      <c r="A203" s="5" t="s">
        <v>37</v>
      </c>
      <c r="B203" s="5" t="s">
        <v>38</v>
      </c>
      <c r="C203" s="6">
        <v>3.6949999999999999E-3</v>
      </c>
      <c r="D203" s="18">
        <f>C203*L203*[1]!s_dq_close("000300.SH",I203,1)</f>
        <v>0.25815407646222271</v>
      </c>
      <c r="E203" s="4" t="str">
        <f>[1]!s_div_ifdiv(A203,"2017/12/31")</f>
        <v>是</v>
      </c>
      <c r="F203" s="3" t="str">
        <f>[1]!s_div_progress(A203,"20171231")</f>
        <v>董事会预案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2017-06-16</v>
      </c>
      <c r="J203" s="13">
        <f>[1]!s_div_cashbeforetax(A203,"2016/12/31")</f>
        <v>0.96</v>
      </c>
      <c r="K203" s="14">
        <f>[1]!s_dq_close(A203,I203,3)</f>
        <v>48.349999136064511</v>
      </c>
      <c r="L203" s="6">
        <f t="shared" si="18"/>
        <v>1.9855222691905511E-2</v>
      </c>
      <c r="M203" s="10">
        <f>[1]!s_performanceexpress_perfexnetprofittoshareholder(A203,"2017/12/31",1)</f>
        <v>2557944600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0.31646577194564024</v>
      </c>
      <c r="R203" s="6">
        <f t="shared" si="19"/>
        <v>0</v>
      </c>
    </row>
    <row r="204" spans="1:18" x14ac:dyDescent="0.25">
      <c r="A204" s="5" t="s">
        <v>7</v>
      </c>
      <c r="B204" s="5" t="s">
        <v>8</v>
      </c>
      <c r="C204" s="6">
        <v>2.3649999999999999E-3</v>
      </c>
      <c r="D204" s="18">
        <f>C204*L204*[1]!s_dq_close("000300.SH",I204,1)</f>
        <v>8.9003956014437002E-2</v>
      </c>
      <c r="E204" s="4" t="str">
        <f>[1]!s_div_ifdiv(A204,"2017/12/31")</f>
        <v>是</v>
      </c>
      <c r="F204" s="3" t="str">
        <f>[1]!s_div_progress(A204,"20171231")</f>
        <v>董事会预案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2017-06-16</v>
      </c>
      <c r="J204" s="13">
        <f>[1]!s_div_cashbeforetax(A204,"2016/12/31")</f>
        <v>0.1</v>
      </c>
      <c r="K204" s="14">
        <f>[1]!s_dq_close(A204,I204,3)</f>
        <v>9.3500001282528835</v>
      </c>
      <c r="L204" s="6">
        <f t="shared" si="18"/>
        <v>1.0695187019070742E-2</v>
      </c>
      <c r="M204" s="10">
        <f>[1]!s_performanceexpress_perfexnetprofittoshareholder(A204,"2017/12/31",1)</f>
        <v>8428892100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0.35100789486957146</v>
      </c>
      <c r="R204" s="6">
        <f t="shared" si="19"/>
        <v>0</v>
      </c>
    </row>
    <row r="205" spans="1:18" x14ac:dyDescent="0.25">
      <c r="A205" s="5" t="s">
        <v>173</v>
      </c>
      <c r="B205" s="5" t="s">
        <v>174</v>
      </c>
      <c r="C205" s="6">
        <v>2.0739999999999999E-3</v>
      </c>
      <c r="D205" s="18">
        <f>C205*L205*[1]!s_dq_close("000300.SH",I205,1)</f>
        <v>2.5526093063382951E-2</v>
      </c>
      <c r="E205" s="4" t="str">
        <f>[1]!s_div_ifdiv(A205,"2017/12/31")</f>
        <v>是</v>
      </c>
      <c r="F205" s="3" t="str">
        <f>[1]!s_div_progress(A205,"20171231")</f>
        <v>董事会预案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2017-06-16</v>
      </c>
      <c r="J205" s="13">
        <f>[1]!s_div_cashbeforetax(A205,"2016/12/31")</f>
        <v>0.2</v>
      </c>
      <c r="K205" s="14">
        <f>[1]!s_dq_close(A205,I205,3)</f>
        <v>57.180004031786716</v>
      </c>
      <c r="L205" s="6">
        <f t="shared" si="18"/>
        <v>3.4977262311632366E-3</v>
      </c>
      <c r="M205" s="10">
        <f>[1]!s_performanceexpress_perfexnetprofittoshareholder(A205,"2017/12/31",1)</f>
        <v>1506154317.4200001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15.225690901634307</v>
      </c>
      <c r="R205" s="6">
        <f t="shared" si="19"/>
        <v>0</v>
      </c>
    </row>
    <row r="206" spans="1:18" x14ac:dyDescent="0.25">
      <c r="A206" s="5" t="s">
        <v>124</v>
      </c>
      <c r="B206" s="5" t="s">
        <v>125</v>
      </c>
      <c r="C206" s="6">
        <v>2.4720000000000002E-3</v>
      </c>
      <c r="D206" s="18">
        <f>C206*L206*[1]!s_dq_close("000300.SH",I206,1)</f>
        <v>1.3020742267719869E-2</v>
      </c>
      <c r="E206" s="4" t="str">
        <f>[1]!s_div_ifdiv(A206,"2017/12/31")</f>
        <v>是</v>
      </c>
      <c r="F206" s="3" t="str">
        <f>[1]!s_div_progress(A206,"20171231")</f>
        <v>董事会预案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2017-06-19</v>
      </c>
      <c r="J206" s="13">
        <f>[1]!s_div_cashbeforetax(A206,"2016/12/31")</f>
        <v>0.03</v>
      </c>
      <c r="K206" s="14">
        <f>[1]!s_dq_close(A206,I206,3)</f>
        <v>20.239999627467466</v>
      </c>
      <c r="L206" s="6">
        <f t="shared" si="18"/>
        <v>1.4822134660164397E-3</v>
      </c>
      <c r="M206" s="10">
        <f>[1]!s_performanceexpress_perfexnetprofittoshareholder(A206,"2017/12/31",1)</f>
        <v>850410752.11000001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0.85927515053512193</v>
      </c>
      <c r="R206" s="6">
        <f t="shared" si="19"/>
        <v>0</v>
      </c>
    </row>
    <row r="207" spans="1:18" x14ac:dyDescent="0.25">
      <c r="A207" s="5" t="s">
        <v>89</v>
      </c>
      <c r="B207" s="5" t="s">
        <v>90</v>
      </c>
      <c r="C207" s="6">
        <v>1.2230000000000001E-3</v>
      </c>
      <c r="D207" s="18">
        <f>C207*L207*[1]!s_dq_close("000300.SH",I207,1)</f>
        <v>5.7599347174894537E-3</v>
      </c>
      <c r="E207" s="4" t="str">
        <f>[1]!s_div_ifdiv(A207,"2017/12/31")</f>
        <v>是</v>
      </c>
      <c r="F207" s="3" t="str">
        <f>[1]!s_div_progress(A207,"20171231")</f>
        <v>董事会预案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2017-06-19</v>
      </c>
      <c r="J207" s="13">
        <f>[1]!s_div_cashbeforetax(A207,"2016/12/31")</f>
        <v>1.0999999999999999E-2</v>
      </c>
      <c r="K207" s="14">
        <f>[1]!s_dq_close(A207,I207,3)</f>
        <v>8.3000001954427596</v>
      </c>
      <c r="L207" s="6">
        <f t="shared" si="18"/>
        <v>1.3253011736119855E-3</v>
      </c>
      <c r="M207" s="10">
        <f>[1]!s_performanceexpress_perfexnetprofittoshareholder(A207,"2017/12/31",1)</f>
        <v>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1.7929046525229642</v>
      </c>
      <c r="R207" s="6">
        <f t="shared" si="19"/>
        <v>0</v>
      </c>
    </row>
    <row r="208" spans="1:18" x14ac:dyDescent="0.25">
      <c r="A208" s="5" t="s">
        <v>337</v>
      </c>
      <c r="B208" s="5" t="s">
        <v>338</v>
      </c>
      <c r="C208" s="6">
        <v>5.6220000000000003E-3</v>
      </c>
      <c r="D208" s="18">
        <f>C208*L208*[1]!s_dq_close("000300.SH",I208,1)</f>
        <v>0.48417650301314535</v>
      </c>
      <c r="E208" s="4" t="str">
        <f>[1]!s_div_ifdiv(A208,"2017/12/31")</f>
        <v>是</v>
      </c>
      <c r="F208" s="3" t="str">
        <f>[1]!s_div_progress(A208,"20171231")</f>
        <v>董事会预案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2017-06-20</v>
      </c>
      <c r="J208" s="13">
        <f>[1]!s_div_cashbeforetax(A208,"2016/12/31")</f>
        <v>0.5</v>
      </c>
      <c r="K208" s="14">
        <f>[1]!s_dq_close(A208,I208,3)</f>
        <v>20.590000902479439</v>
      </c>
      <c r="L208" s="6">
        <f t="shared" si="18"/>
        <v>2.428363176709673E-2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1.524554038489452</v>
      </c>
      <c r="R208" s="6">
        <f t="shared" si="19"/>
        <v>0</v>
      </c>
    </row>
    <row r="209" spans="1:18" x14ac:dyDescent="0.25">
      <c r="A209" s="5" t="s">
        <v>53</v>
      </c>
      <c r="B209" s="5" t="s">
        <v>54</v>
      </c>
      <c r="C209" s="6">
        <v>1.4169999999999999E-3</v>
      </c>
      <c r="D209" s="18">
        <f>C209*L209*[1]!s_dq_close("000300.SH",I209,1)</f>
        <v>9.3495483713113767E-2</v>
      </c>
      <c r="E209" s="4" t="str">
        <f>[1]!s_div_ifdiv(A209,"2017/12/31")</f>
        <v>是</v>
      </c>
      <c r="F209" s="3" t="str">
        <f>[1]!s_div_progress(A209,"20171231")</f>
        <v>董事会预案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2017-06-20</v>
      </c>
      <c r="J209" s="13">
        <f>[1]!s_div_cashbeforetax(A209,"2016/12/31")</f>
        <v>0.08</v>
      </c>
      <c r="K209" s="14">
        <f>[1]!s_dq_close(A209,I209,3)</f>
        <v>4.2999997847341023</v>
      </c>
      <c r="L209" s="6">
        <f t="shared" si="18"/>
        <v>1.8604652094173751E-2</v>
      </c>
      <c r="M209" s="10">
        <f>[1]!s_performanceexpress_perfexnetprofittoshareholder(A209,"2017/12/31",1)</f>
        <v>1859631200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1.7358451064785327</v>
      </c>
      <c r="R209" s="6">
        <f t="shared" si="19"/>
        <v>0</v>
      </c>
    </row>
    <row r="210" spans="1:18" x14ac:dyDescent="0.25">
      <c r="A210" s="5" t="s">
        <v>43</v>
      </c>
      <c r="B210" s="5" t="s">
        <v>44</v>
      </c>
      <c r="C210" s="6">
        <v>9.5E-4</v>
      </c>
      <c r="D210" s="18">
        <f>C210*L210*[1]!s_dq_close("000300.SH",I210,1)</f>
        <v>1.173109080500224E-2</v>
      </c>
      <c r="E210" s="4" t="str">
        <f>[1]!s_div_ifdiv(A210,"2017/12/31")</f>
        <v>是</v>
      </c>
      <c r="F210" s="3" t="str">
        <f>[1]!s_div_progress(A210,"20171231")</f>
        <v>董事会预案</v>
      </c>
      <c r="G210" s="3">
        <f>[1]!s_div_exdate(A210,"2017/12/31")</f>
        <v>0</v>
      </c>
      <c r="H210" s="4">
        <f>[1]!s_div_ifdiv(A210,"2018/06/30")</f>
        <v>0</v>
      </c>
      <c r="I210" s="3" t="str">
        <f>[1]!s_div_recorddate(A210,"2016/12/31")</f>
        <v>2017-06-20</v>
      </c>
      <c r="J210" s="13">
        <f>[1]!s_div_cashbeforetax(A210,"2016/12/31")</f>
        <v>2.5000000000000001E-2</v>
      </c>
      <c r="K210" s="14">
        <f>[1]!s_dq_close(A210,I210,3)</f>
        <v>7.1800000443338075</v>
      </c>
      <c r="L210" s="6">
        <f t="shared" si="18"/>
        <v>3.4818941289184368E-3</v>
      </c>
      <c r="M210" s="10">
        <f>[1]!s_performanceexpress_perfexnetprofittoshareholder(A210,"2017/12/31",1)</f>
        <v>1388733800</v>
      </c>
      <c r="N210" s="23" t="str">
        <f>[1]!s_div_ifdiv(A210,"2017/06/30")</f>
        <v>否</v>
      </c>
      <c r="O210" s="3">
        <f>[1]!s_div_recorddate(A210,"2017/06/30")</f>
        <v>0</v>
      </c>
      <c r="P210" s="13">
        <f>[1]!s_div_cashbeforetax(A210,"2017/06/30")</f>
        <v>0</v>
      </c>
      <c r="Q210" s="14">
        <f>[1]!s_dq_close(A210,O210,3)</f>
        <v>0.91623201063420245</v>
      </c>
      <c r="R210" s="6">
        <f t="shared" si="19"/>
        <v>0</v>
      </c>
    </row>
    <row r="211" spans="1:18" s="33" customFormat="1" x14ac:dyDescent="0.25">
      <c r="A211" s="5" t="s">
        <v>507</v>
      </c>
      <c r="B211" s="5" t="s">
        <v>508</v>
      </c>
      <c r="C211" s="6">
        <v>8.7499999999999991E-4</v>
      </c>
      <c r="D211" s="18">
        <f>C211*L211*[1]!s_dq_close("000300.SH",I211,1)</f>
        <v>4.8766609945730899E-2</v>
      </c>
      <c r="E211" s="4" t="str">
        <f>[1]!s_div_ifdiv(A211,"2017/12/31")</f>
        <v>是</v>
      </c>
      <c r="F211" s="3" t="str">
        <f>[1]!s_div_progress(A211,"20171231")</f>
        <v>董事会预案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2017-06-20</v>
      </c>
      <c r="J211" s="13">
        <f>[1]!s_div_cashbeforetax(A211,"2016/12/31")</f>
        <v>0.3</v>
      </c>
      <c r="K211" s="14">
        <f>[1]!s_dq_close(A211,I211,3)</f>
        <v>19.090001868819609</v>
      </c>
      <c r="L211" s="6">
        <f t="shared" si="18"/>
        <v>1.5715032510813989E-2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17.213440693935112</v>
      </c>
      <c r="R211" s="6">
        <f t="shared" si="19"/>
        <v>0</v>
      </c>
    </row>
    <row r="212" spans="1:18" x14ac:dyDescent="0.25">
      <c r="A212" s="5" t="s">
        <v>501</v>
      </c>
      <c r="B212" s="5" t="s">
        <v>502</v>
      </c>
      <c r="C212" s="6">
        <v>4.4080000000000005E-3</v>
      </c>
      <c r="D212" s="18">
        <f>C212*L212*[1]!s_dq_close("000300.SH",I212,1)</f>
        <v>7.8963769590502303E-2</v>
      </c>
      <c r="E212" s="4" t="str">
        <f>[1]!s_div_ifdiv(A212,"2017/12/31")</f>
        <v>是</v>
      </c>
      <c r="F212" s="3" t="str">
        <f>[1]!s_div_progress(A212,"20171231")</f>
        <v>董事会预案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2017-06-21</v>
      </c>
      <c r="J212" s="13">
        <f>[1]!s_div_cashbeforetax(A212,"2016/12/31")</f>
        <v>3.8010000000000002E-2</v>
      </c>
      <c r="K212" s="14">
        <f>[1]!s_dq_close(A212,I212,3)</f>
        <v>7.6130480408157526</v>
      </c>
      <c r="L212" s="6">
        <f t="shared" si="18"/>
        <v>4.9927440095238326E-3</v>
      </c>
      <c r="M212" s="10">
        <f>[1]!s_performanceexpress_perfexnetprofittoshareholder(A212,"2017/12/31",1)</f>
        <v>0</v>
      </c>
      <c r="N212" s="23" t="str">
        <f>[1]!s_div_ifdiv(A212,"2017/06/30")</f>
        <v>是</v>
      </c>
      <c r="O212" s="3" t="str">
        <f>[1]!s_div_recorddate(A212,"2017/06/30")</f>
        <v>2017-09-14</v>
      </c>
      <c r="P212" s="13">
        <f>[1]!s_div_cashbeforetax(A212,"2017/06/30")</f>
        <v>6.9260000000000002E-2</v>
      </c>
      <c r="Q212" s="14">
        <f>[1]!s_dq_close(A212,O212,3)</f>
        <v>7.9599975292938447</v>
      </c>
      <c r="R212" s="6">
        <f t="shared" si="19"/>
        <v>8.7010077258333346E-3</v>
      </c>
    </row>
    <row r="213" spans="1:18" x14ac:dyDescent="0.25">
      <c r="A213" s="5" t="s">
        <v>307</v>
      </c>
      <c r="B213" s="5" t="s">
        <v>308</v>
      </c>
      <c r="C213" s="6">
        <v>2.3519999999999999E-3</v>
      </c>
      <c r="D213" s="18">
        <f>C213*L213*[1]!s_dq_close("000300.SH",I213,1)</f>
        <v>0.14980242839656993</v>
      </c>
      <c r="E213" s="4" t="str">
        <f>[1]!s_div_ifdiv(A213,"2017/12/31")</f>
        <v>是</v>
      </c>
      <c r="F213" s="3" t="str">
        <f>[1]!s_div_progress(A213,"20171231")</f>
        <v>董事会预案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2017-06-21</v>
      </c>
      <c r="J213" s="13">
        <f>[1]!s_div_cashbeforetax(A213,"2016/12/31")</f>
        <v>0.3</v>
      </c>
      <c r="K213" s="14">
        <f>[1]!s_dq_close(A213,I213,3)</f>
        <v>16.900000054057656</v>
      </c>
      <c r="L213" s="6">
        <f t="shared" si="18"/>
        <v>1.7751479233159565E-2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0.60274287004608884</v>
      </c>
      <c r="R213" s="6">
        <f t="shared" si="19"/>
        <v>0</v>
      </c>
    </row>
    <row r="214" spans="1:18" x14ac:dyDescent="0.25">
      <c r="A214" s="5" t="s">
        <v>341</v>
      </c>
      <c r="B214" s="5" t="s">
        <v>342</v>
      </c>
      <c r="C214" s="6">
        <v>2.3510000000000002E-3</v>
      </c>
      <c r="D214" s="18">
        <f>C214*L214*[1]!s_dq_close("000300.SH",I214,1)</f>
        <v>0.2721058778747017</v>
      </c>
      <c r="E214" s="4" t="str">
        <f>[1]!s_div_ifdiv(A214,"2017/12/31")</f>
        <v>是</v>
      </c>
      <c r="F214" s="3" t="str">
        <f>[1]!s_div_progress(A214,"20171231")</f>
        <v>股东大会通过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2017-06-21</v>
      </c>
      <c r="J214" s="13">
        <f>[1]!s_div_cashbeforetax(A214,"2016/12/31")</f>
        <v>0.25</v>
      </c>
      <c r="K214" s="14">
        <f>[1]!s_dq_close(A214,I214,3)</f>
        <v>7.7499999916248123</v>
      </c>
      <c r="L214" s="6">
        <f t="shared" si="18"/>
        <v>3.2258064550989334E-2</v>
      </c>
      <c r="M214" s="10">
        <f>[1]!s_performanceexpress_perfexnetprofittoshareholder(A214,"2017/12/31",1)</f>
        <v>8961913800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0.29564410868058338</v>
      </c>
      <c r="R214" s="6">
        <f t="shared" si="19"/>
        <v>0</v>
      </c>
    </row>
    <row r="215" spans="1:18" x14ac:dyDescent="0.25">
      <c r="A215" s="5" t="s">
        <v>161</v>
      </c>
      <c r="B215" s="5" t="s">
        <v>162</v>
      </c>
      <c r="C215" s="6">
        <v>1.7299999999999998E-3</v>
      </c>
      <c r="D215" s="18">
        <f>C215*L215*[1]!s_dq_close("000300.SH",I215,1)</f>
        <v>2.7636519720146441E-2</v>
      </c>
      <c r="E215" s="4" t="str">
        <f>[1]!s_div_ifdiv(A215,"2017/12/31")</f>
        <v>是</v>
      </c>
      <c r="F215" s="3" t="str">
        <f>[1]!s_div_progress(A215,"20171231")</f>
        <v>董事会预案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2017-06-21</v>
      </c>
      <c r="J215" s="13">
        <f>[1]!s_div_cashbeforetax(A215,"2016/12/31")</f>
        <v>0.2</v>
      </c>
      <c r="K215" s="14">
        <f>[1]!s_dq_close(A215,I215,3)</f>
        <v>44.919998703564026</v>
      </c>
      <c r="L215" s="6">
        <f t="shared" si="18"/>
        <v>4.4523598791673981E-3</v>
      </c>
      <c r="M215" s="10">
        <f>[1]!s_performanceexpress_perfexnetprofittoshareholder(A215,"2017/12/31",1)</f>
        <v>1290316347.6900001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9.362330284744484</v>
      </c>
      <c r="R215" s="6">
        <f t="shared" si="19"/>
        <v>0</v>
      </c>
    </row>
    <row r="216" spans="1:18" x14ac:dyDescent="0.25">
      <c r="A216" s="5" t="s">
        <v>309</v>
      </c>
      <c r="B216" s="5" t="s">
        <v>310</v>
      </c>
      <c r="C216" s="6">
        <v>1.2470000000000001E-3</v>
      </c>
      <c r="D216" s="18">
        <f>C216*L216*[1]!s_dq_close("000300.SH",I216,1)</f>
        <v>3.6573677980248076E-2</v>
      </c>
      <c r="E216" s="4" t="str">
        <f>[1]!s_div_ifdiv(A216,"2017/12/31")</f>
        <v>是</v>
      </c>
      <c r="F216" s="3" t="str">
        <f>[1]!s_div_progress(A216,"20171231")</f>
        <v>股东大会通过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2017-06-21</v>
      </c>
      <c r="J216" s="13">
        <f>[1]!s_div_cashbeforetax(A216,"2016/12/31")</f>
        <v>0.06</v>
      </c>
      <c r="K216" s="14">
        <f>[1]!s_dq_close(A216,I216,3)</f>
        <v>7.3399999104541571</v>
      </c>
      <c r="L216" s="6">
        <f t="shared" si="18"/>
        <v>8.1743870207060462E-3</v>
      </c>
      <c r="M216" s="10">
        <f>[1]!s_performanceexpress_perfexnetprofittoshareholder(A216,"2017/12/31",1)</f>
        <v>0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0.59611946694639073</v>
      </c>
      <c r="R216" s="6">
        <f t="shared" si="19"/>
        <v>0</v>
      </c>
    </row>
    <row r="217" spans="1:18" s="41" customFormat="1" x14ac:dyDescent="0.25">
      <c r="A217" s="35" t="s">
        <v>315</v>
      </c>
      <c r="B217" s="35" t="s">
        <v>316</v>
      </c>
      <c r="C217" s="36">
        <v>2.1719999999999999E-3</v>
      </c>
      <c r="D217" s="37">
        <f>C217*L217*[1]!s_dq_close("000300.SH",I217,1)</f>
        <v>4.9079518247817297E-3</v>
      </c>
      <c r="E217" s="25" t="str">
        <f>[1]!s_div_ifdiv(A217,"2017/12/31")</f>
        <v>否</v>
      </c>
      <c r="F217" s="25" t="str">
        <f>[1]!s_div_progress(A217,"20171231")</f>
        <v>董事会预案</v>
      </c>
      <c r="G217" s="25">
        <f>[1]!s_div_exdate(A217,"2017/12/31")</f>
        <v>0</v>
      </c>
      <c r="H217" s="25">
        <f>[1]!s_div_ifdiv(A217,"2018/06/30")</f>
        <v>0</v>
      </c>
      <c r="I217" s="25" t="str">
        <f>[1]!s_div_recorddate(A217,"2016/12/31")</f>
        <v>2017-06-23</v>
      </c>
      <c r="J217" s="38">
        <f>[1]!s_div_cashbeforetax(A217,"2016/12/31")</f>
        <v>9.1000000000000004E-3</v>
      </c>
      <c r="K217" s="38">
        <f>[1]!s_dq_close(A217,I217,3)</f>
        <v>14.589998354620066</v>
      </c>
      <c r="L217" s="36">
        <f t="shared" si="18"/>
        <v>6.2371494353996245E-4</v>
      </c>
      <c r="M217" s="39">
        <f>[1]!s_performanceexpress_perfexnetprofittoshareholder(A217,"2017/12/31",1)</f>
        <v>0</v>
      </c>
      <c r="N217" s="40" t="str">
        <f>[1]!s_div_ifdiv(A217,"2017/06/30")</f>
        <v>否</v>
      </c>
      <c r="O217" s="25">
        <f>[1]!s_div_recorddate(A217,"2017/06/30")</f>
        <v>0</v>
      </c>
      <c r="P217" s="38">
        <f>[1]!s_div_cashbeforetax(A217,"2017/06/30")</f>
        <v>0</v>
      </c>
      <c r="Q217" s="38">
        <f>[1]!s_dq_close(A217,O217,3)</f>
        <v>6.7619807543624679</v>
      </c>
      <c r="R217" s="36">
        <f t="shared" si="19"/>
        <v>0</v>
      </c>
    </row>
    <row r="218" spans="1:18" x14ac:dyDescent="0.25">
      <c r="A218" s="27" t="s">
        <v>235</v>
      </c>
      <c r="B218" s="27" t="s">
        <v>236</v>
      </c>
      <c r="C218" s="28">
        <v>8.0600000000000008E-4</v>
      </c>
      <c r="D218" s="29">
        <f>C218*L218*[1]!s_dq_close("000300.SH",I218,1)</f>
        <v>1.937898884341898E-2</v>
      </c>
      <c r="E218" s="24" t="str">
        <f>[1]!s_div_ifdiv(A218,"2017/12/31")</f>
        <v>是</v>
      </c>
      <c r="F218" s="24" t="str">
        <f>[1]!s_div_progress(A218,"20171231")</f>
        <v>董事会预案</v>
      </c>
      <c r="G218" s="24">
        <f>[1]!s_div_exdate(A218,"2017/12/31")</f>
        <v>0</v>
      </c>
      <c r="H218" s="24">
        <f>[1]!s_div_ifdiv(A218,"2018/06/30")</f>
        <v>0</v>
      </c>
      <c r="I218" s="34">
        <v>43176</v>
      </c>
      <c r="J218" s="30">
        <v>0.23300000000000001</v>
      </c>
      <c r="K218" s="30">
        <f>[1]!s_dq_close(A218,I218,3)</f>
        <v>39.31</v>
      </c>
      <c r="L218" s="28">
        <f t="shared" si="18"/>
        <v>5.9272449758331217E-3</v>
      </c>
      <c r="M218" s="31">
        <f>[1]!s_performanceexpress_perfexnetprofittoshareholder(A218,"2017/12/31",1)</f>
        <v>0</v>
      </c>
      <c r="N218" s="32" t="str">
        <f>[1]!s_div_ifdiv(A218,"2017/06/30")</f>
        <v>否</v>
      </c>
      <c r="O218" s="24">
        <f>[1]!s_div_recorddate(A218,"2017/06/30")</f>
        <v>0</v>
      </c>
      <c r="P218" s="30">
        <f>[1]!s_div_cashbeforetax(A218,"2017/06/30")</f>
        <v>0</v>
      </c>
      <c r="Q218" s="30">
        <f>[1]!s_dq_close(A218,O218,3)</f>
        <v>6.2796352664851289</v>
      </c>
      <c r="R218" s="28">
        <f t="shared" si="19"/>
        <v>0</v>
      </c>
    </row>
    <row r="219" spans="1:18" x14ac:dyDescent="0.25">
      <c r="A219" s="5" t="s">
        <v>525</v>
      </c>
      <c r="B219" s="5" t="s">
        <v>526</v>
      </c>
      <c r="C219" s="6">
        <v>7.6499999999999995E-4</v>
      </c>
      <c r="D219" s="18">
        <f>C219*L219*[1]!s_dq_close("000300.SH",I219,1)</f>
        <v>2.1153760872762436E-2</v>
      </c>
      <c r="E219" s="4" t="str">
        <f>[1]!s_div_ifdiv(A219,"2017/12/31")</f>
        <v>是</v>
      </c>
      <c r="F219" s="3" t="str">
        <f>[1]!s_div_progress(A219,"20171231")</f>
        <v>股东大会通过</v>
      </c>
      <c r="G219" s="3">
        <f>[1]!s_div_exdate(A219,"2017/12/31")</f>
        <v>0</v>
      </c>
      <c r="H219" s="4">
        <f>[1]!s_div_ifdiv(A219,"2018/06/30")</f>
        <v>0</v>
      </c>
      <c r="I219" s="3" t="str">
        <f>[1]!s_div_recorddate(A219,"2016/12/31")</f>
        <v>2017-06-27</v>
      </c>
      <c r="J219" s="13">
        <f>[1]!s_div_cashbeforetax(A219,"2016/12/31")</f>
        <v>0.16599999999999998</v>
      </c>
      <c r="K219" s="14">
        <f>[1]!s_dq_close(A219,I219,3)</f>
        <v>22.060005596870518</v>
      </c>
      <c r="L219" s="6">
        <f t="shared" si="18"/>
        <v>7.5249300944669351E-3</v>
      </c>
      <c r="M219" s="10">
        <f>[1]!s_performanceexpress_perfexnetprofittoshareholder(A219,"2017/12/31",1)</f>
        <v>1034692266.3</v>
      </c>
      <c r="N219" s="23" t="str">
        <f>[1]!s_div_ifdiv(A219,"2017/06/30")</f>
        <v>否</v>
      </c>
      <c r="O219" s="3">
        <f>[1]!s_div_recorddate(A219,"2017/06/30")</f>
        <v>0</v>
      </c>
      <c r="P219" s="13">
        <f>[1]!s_div_cashbeforetax(A219,"2017/06/30")</f>
        <v>0</v>
      </c>
      <c r="Q219" s="14">
        <f>[1]!s_dq_close(A219,O219,3)</f>
        <v>18.547076230567249</v>
      </c>
      <c r="R219" s="6">
        <f t="shared" si="19"/>
        <v>0</v>
      </c>
    </row>
    <row r="220" spans="1:18" s="33" customFormat="1" x14ac:dyDescent="0.25">
      <c r="A220" s="5" t="s">
        <v>321</v>
      </c>
      <c r="B220" s="5" t="s">
        <v>322</v>
      </c>
      <c r="C220" s="6">
        <v>5.3119999999999999E-3</v>
      </c>
      <c r="D220" s="18">
        <f>C220*L220*[1]!s_dq_close("000300.SH",I220,1)</f>
        <v>0.18280523236115045</v>
      </c>
      <c r="E220" s="4" t="str">
        <f>[1]!s_div_ifdiv(A220,"2017/12/31")</f>
        <v>是</v>
      </c>
      <c r="F220" s="3" t="str">
        <f>[1]!s_div_progress(A220,"20171231")</f>
        <v>董事会预案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2017-06-28</v>
      </c>
      <c r="J220" s="13">
        <f>[1]!s_div_cashbeforetax(A220,"2016/12/31")</f>
        <v>0.20499999999999999</v>
      </c>
      <c r="K220" s="14">
        <f>[1]!s_dq_close(A220,I220,3)</f>
        <v>21.719999638149375</v>
      </c>
      <c r="L220" s="6">
        <f t="shared" si="18"/>
        <v>9.4383058662641291E-3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0.81956466939071793</v>
      </c>
      <c r="R220" s="6">
        <f t="shared" si="19"/>
        <v>0</v>
      </c>
    </row>
    <row r="221" spans="1:18" x14ac:dyDescent="0.25">
      <c r="A221" s="5" t="s">
        <v>213</v>
      </c>
      <c r="B221" s="5" t="s">
        <v>214</v>
      </c>
      <c r="C221" s="6">
        <v>5.0649999999999992E-3</v>
      </c>
      <c r="D221" s="18">
        <f>C221*L221*[1]!s_dq_close("000300.SH",I221,1)</f>
        <v>0.35904165308036945</v>
      </c>
      <c r="E221" s="4" t="str">
        <f>[1]!s_div_ifdiv(A221,"2017/12/31")</f>
        <v>是</v>
      </c>
      <c r="F221" s="3" t="str">
        <f>[1]!s_div_progress(A221,"20171231")</f>
        <v>董事会预案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2017-06-28</v>
      </c>
      <c r="J221" s="13">
        <f>[1]!s_div_cashbeforetax(A221,"2016/12/31")</f>
        <v>0.18099999999999999</v>
      </c>
      <c r="K221" s="14">
        <f>[1]!s_dq_close(A221,I221,3)</f>
        <v>9.3100003700706004</v>
      </c>
      <c r="L221" s="6">
        <f t="shared" si="18"/>
        <v>1.9441460022050185E-2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1.7070998641482766</v>
      </c>
      <c r="R221" s="6">
        <f t="shared" si="19"/>
        <v>0</v>
      </c>
    </row>
    <row r="222" spans="1:18" x14ac:dyDescent="0.25">
      <c r="A222" s="5" t="s">
        <v>409</v>
      </c>
      <c r="B222" s="5" t="s">
        <v>410</v>
      </c>
      <c r="C222" s="6">
        <v>4.6379999999999998E-3</v>
      </c>
      <c r="D222" s="18">
        <f>C222*L222*[1]!s_dq_close("000300.SH",I222,1)</f>
        <v>0.52129834684832155</v>
      </c>
      <c r="E222" s="4" t="str">
        <f>[1]!s_div_ifdiv(A222,"2017/12/31")</f>
        <v>是</v>
      </c>
      <c r="F222" s="3" t="str">
        <f>[1]!s_div_progress(A222,"20171231")</f>
        <v>董事会预案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2017-06-28</v>
      </c>
      <c r="J222" s="13">
        <f>[1]!s_div_cashbeforetax(A222,"2016/12/31")</f>
        <v>0.25</v>
      </c>
      <c r="K222" s="14">
        <f>[1]!s_dq_close(A222,I222,3)</f>
        <v>8.1100011121464615</v>
      </c>
      <c r="L222" s="6">
        <f t="shared" ref="L222:L252" si="20">J222/K222</f>
        <v>3.0826136339928676E-2</v>
      </c>
      <c r="M222" s="10">
        <f>[1]!s_performanceexpress_perfexnetprofittoshareholder(A222,"2017/12/31",1)</f>
        <v>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3.4683889647424433</v>
      </c>
      <c r="R222" s="6">
        <f t="shared" ref="R222:R252" si="21">P222/Q222</f>
        <v>0</v>
      </c>
    </row>
    <row r="223" spans="1:18" x14ac:dyDescent="0.25">
      <c r="A223" s="5" t="s">
        <v>110</v>
      </c>
      <c r="B223" s="5" t="s">
        <v>111</v>
      </c>
      <c r="C223" s="6">
        <v>1.5809999999999999E-3</v>
      </c>
      <c r="D223" s="18">
        <f>C223*L223*[1]!s_dq_close("000300.SH",I223,1)</f>
        <v>0.22695233818465457</v>
      </c>
      <c r="E223" s="4" t="str">
        <f>[1]!s_div_ifdiv(A223,"2017/12/31")</f>
        <v>是</v>
      </c>
      <c r="F223" s="3" t="str">
        <f>[1]!s_div_progress(A223,"20171231")</f>
        <v>股东大会通过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2017-06-28</v>
      </c>
      <c r="J223" s="13">
        <f>[1]!s_div_cashbeforetax(A223,"2016/12/31")</f>
        <v>0.4</v>
      </c>
      <c r="K223" s="14">
        <f>[1]!s_dq_close(A223,I223,3)</f>
        <v>10.160000008300903</v>
      </c>
      <c r="L223" s="6">
        <f t="shared" si="20"/>
        <v>3.9370078707991418E-2</v>
      </c>
      <c r="M223" s="10">
        <f>[1]!s_performanceexpress_perfexnetprofittoshareholder(A223,"2017/12/31",1)</f>
        <v>5768317346.1400003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5.271073789326179</v>
      </c>
      <c r="R223" s="6">
        <f t="shared" si="21"/>
        <v>0</v>
      </c>
    </row>
    <row r="224" spans="1:18" x14ac:dyDescent="0.25">
      <c r="A224" s="5" t="s">
        <v>437</v>
      </c>
      <c r="B224" s="5" t="s">
        <v>438</v>
      </c>
      <c r="C224" s="6">
        <v>1.2939999999999998E-3</v>
      </c>
      <c r="D224" s="18">
        <f>C224*L224*[1]!s_dq_close("000300.SH",I224,1)</f>
        <v>4.1098773826166841E-2</v>
      </c>
      <c r="E224" s="4" t="str">
        <f>[1]!s_div_ifdiv(A224,"2017/12/31")</f>
        <v>是</v>
      </c>
      <c r="F224" s="3" t="str">
        <f>[1]!s_div_progress(A224,"20171231")</f>
        <v>董事会预案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2017-06-28</v>
      </c>
      <c r="J224" s="13">
        <f>[1]!s_div_cashbeforetax(A224,"2016/12/31")</f>
        <v>0.15</v>
      </c>
      <c r="K224" s="14">
        <f>[1]!s_dq_close(A224,I224,3)</f>
        <v>17.22000125973118</v>
      </c>
      <c r="L224" s="6">
        <f t="shared" si="20"/>
        <v>8.7108007564885414E-3</v>
      </c>
      <c r="M224" s="10">
        <f>[1]!s_performanceexpress_perfexnetprofittoshareholder(A224,"2017/12/31",1)</f>
        <v>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12.909803247567449</v>
      </c>
      <c r="R224" s="6">
        <f t="shared" si="21"/>
        <v>0</v>
      </c>
    </row>
    <row r="225" spans="1:18" x14ac:dyDescent="0.25">
      <c r="A225" s="5" t="s">
        <v>521</v>
      </c>
      <c r="B225" s="5" t="s">
        <v>522</v>
      </c>
      <c r="C225" s="6">
        <v>4.6960000000000005E-3</v>
      </c>
      <c r="D225" s="18">
        <f>C225*L225*[1]!s_dq_close("000300.SH",I225,1)</f>
        <v>0.77753441660082345</v>
      </c>
      <c r="E225" s="4" t="str">
        <f>[1]!s_div_ifdiv(A225,"2017/12/31")</f>
        <v>是</v>
      </c>
      <c r="F225" s="3" t="str">
        <f>[1]!s_div_progress(A225,"20171231")</f>
        <v>董事会预案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2017-06-29</v>
      </c>
      <c r="J225" s="13">
        <f>[1]!s_div_cashbeforetax(A225,"2016/12/31")</f>
        <v>0.27799999999999997</v>
      </c>
      <c r="K225" s="14">
        <f>[1]!s_dq_close(A225,I225,3)</f>
        <v>6.1599984454117438</v>
      </c>
      <c r="L225" s="6">
        <f t="shared" si="20"/>
        <v>4.5129881519218144E-2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5.2621578672036158</v>
      </c>
      <c r="R225" s="6">
        <f t="shared" si="21"/>
        <v>0</v>
      </c>
    </row>
    <row r="226" spans="1:18" x14ac:dyDescent="0.25">
      <c r="A226" s="27" t="s">
        <v>572</v>
      </c>
      <c r="B226" s="27" t="s">
        <v>573</v>
      </c>
      <c r="C226" s="28">
        <v>2.2309999999999999E-3</v>
      </c>
      <c r="D226" s="29">
        <f>C226*L226*[1]!s_dq_close("000300.SH",I226,1)</f>
        <v>0.13000904185550788</v>
      </c>
      <c r="E226" s="24" t="str">
        <f>[1]!s_div_ifdiv(A226,"2017/12/31")</f>
        <v>是</v>
      </c>
      <c r="F226" s="24" t="str">
        <f>[1]!s_div_progress(A226,"20171231")</f>
        <v>实施</v>
      </c>
      <c r="G226" s="24" t="str">
        <f>[1]!s_div_exdate(A226,"2017/12/31")</f>
        <v>2018-05-17</v>
      </c>
      <c r="H226" s="24">
        <f>[1]!s_div_ifdiv(A226,"2018/06/30")</f>
        <v>0</v>
      </c>
      <c r="I226" s="34">
        <v>43173</v>
      </c>
      <c r="J226" s="30">
        <v>0.1</v>
      </c>
      <c r="K226" s="30">
        <f>[1]!s_dq_close(A226,I226,3)</f>
        <v>6.99</v>
      </c>
      <c r="L226" s="28">
        <f t="shared" si="20"/>
        <v>1.4306151645207439E-2</v>
      </c>
      <c r="M226" s="31">
        <f>[1]!s_performanceexpress_perfexnetprofittoshareholder(A226,"2017/12/31",1)</f>
        <v>0</v>
      </c>
      <c r="N226" s="32" t="str">
        <f>[1]!s_div_ifdiv(A226,"2017/06/30")</f>
        <v>否</v>
      </c>
      <c r="O226" s="24">
        <f>[1]!s_div_recorddate(A226,"2017/06/30")</f>
        <v>0</v>
      </c>
      <c r="P226" s="30">
        <f>[1]!s_div_cashbeforetax(A226,"2017/06/30")</f>
        <v>0</v>
      </c>
      <c r="Q226" s="30">
        <f>[1]!s_dq_close(A226,O226,3)</f>
        <v>3.0337808382487701</v>
      </c>
      <c r="R226" s="28">
        <f t="shared" si="21"/>
        <v>0</v>
      </c>
    </row>
    <row r="227" spans="1:18" x14ac:dyDescent="0.25">
      <c r="A227" s="5" t="s">
        <v>497</v>
      </c>
      <c r="B227" s="5" t="s">
        <v>498</v>
      </c>
      <c r="C227" s="6">
        <v>1.7719999999999999E-3</v>
      </c>
      <c r="D227" s="18">
        <f>C227*L227*[1]!s_dq_close("000300.SH",I227,1)</f>
        <v>7.9302800419306721E-2</v>
      </c>
      <c r="E227" s="4" t="str">
        <f>[1]!s_div_ifdiv(A227,"2017/12/31")</f>
        <v>是</v>
      </c>
      <c r="F227" s="3" t="str">
        <f>[1]!s_div_progress(A227,"20171231")</f>
        <v>董事会预案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2017-06-29</v>
      </c>
      <c r="J227" s="13">
        <f>[1]!s_div_cashbeforetax(A227,"2016/12/31")</f>
        <v>0.19444</v>
      </c>
      <c r="K227" s="14">
        <f>[1]!s_dq_close(A227,I227,3)</f>
        <v>15.93999372759254</v>
      </c>
      <c r="L227" s="6">
        <f t="shared" si="20"/>
        <v>1.2198248212822026E-2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5.5997632292304278</v>
      </c>
      <c r="R227" s="6">
        <f t="shared" si="21"/>
        <v>0</v>
      </c>
    </row>
    <row r="228" spans="1:18" x14ac:dyDescent="0.25">
      <c r="A228" s="5" t="s">
        <v>546</v>
      </c>
      <c r="B228" s="5" t="s">
        <v>547</v>
      </c>
      <c r="C228" s="6">
        <v>1.1070000000000001E-3</v>
      </c>
      <c r="D228" s="18">
        <f>C228*L228*[1]!s_dq_close("000300.SH",I228,1)</f>
        <v>4.8678601179491285E-2</v>
      </c>
      <c r="E228" s="4" t="str">
        <f>[1]!s_div_ifdiv(A228,"2017/12/31")</f>
        <v>是</v>
      </c>
      <c r="F228" s="3" t="str">
        <f>[1]!s_div_progress(A228,"20171231")</f>
        <v>董事会预案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2017-06-29</v>
      </c>
      <c r="J228" s="13">
        <f>[1]!s_div_cashbeforetax(A228,"2016/12/31")</f>
        <v>6.7000000000000004E-2</v>
      </c>
      <c r="K228" s="14">
        <f>[1]!s_dq_close(A228,I228,3)</f>
        <v>5.5899982727881623</v>
      </c>
      <c r="L228" s="6">
        <f t="shared" si="20"/>
        <v>1.1985692433243267E-2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2.4468834381495035</v>
      </c>
      <c r="R228" s="6">
        <f t="shared" si="21"/>
        <v>0</v>
      </c>
    </row>
    <row r="229" spans="1:18" x14ac:dyDescent="0.25">
      <c r="A229" s="5" t="s">
        <v>177</v>
      </c>
      <c r="B229" s="5" t="s">
        <v>178</v>
      </c>
      <c r="C229" s="6">
        <v>2.12E-4</v>
      </c>
      <c r="D229" s="18">
        <f>C229*L229*[1]!s_dq_close("000300.SH",I229,1)</f>
        <v>5.2171865521687746E-3</v>
      </c>
      <c r="E229" s="4" t="str">
        <f>[1]!s_div_ifdiv(A229,"2017/12/31")</f>
        <v>是</v>
      </c>
      <c r="F229" s="3" t="str">
        <f>[1]!s_div_progress(A229,"20171231")</f>
        <v>实施</v>
      </c>
      <c r="G229" s="3" t="str">
        <f>[1]!s_div_exdate(A229,"2017/12/31")</f>
        <v>2018-05-21</v>
      </c>
      <c r="H229" s="4">
        <f>[1]!s_div_ifdiv(A229,"2018/06/30")</f>
        <v>0</v>
      </c>
      <c r="I229" s="3" t="str">
        <f>[1]!s_div_recorddate(A229,"2016/12/31")</f>
        <v>2017-06-30</v>
      </c>
      <c r="J229" s="13">
        <f>[1]!s_div_cashbeforetax(A229,"2016/12/31")</f>
        <v>0.5</v>
      </c>
      <c r="K229" s="14">
        <f>[1]!s_dq_close(A229,I229,3)</f>
        <v>74.500030296679</v>
      </c>
      <c r="L229" s="6">
        <f t="shared" si="20"/>
        <v>6.7114066666666651E-3</v>
      </c>
      <c r="M229" s="10">
        <f>[1]!s_performanceexpress_perfexnetprofittoshareholder(A229,"2017/12/31",1)</f>
        <v>932046100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52.597021389455371</v>
      </c>
      <c r="R229" s="6">
        <f t="shared" si="21"/>
        <v>0</v>
      </c>
    </row>
    <row r="230" spans="1:18" x14ac:dyDescent="0.25">
      <c r="A230" s="5" t="s">
        <v>371</v>
      </c>
      <c r="B230" s="5" t="s">
        <v>372</v>
      </c>
      <c r="C230" s="6">
        <v>3.0220000000000004E-3</v>
      </c>
      <c r="D230" s="18">
        <f>C230*L230*[1]!s_dq_close("000300.SH",I230,1)</f>
        <v>0.34774049458200851</v>
      </c>
      <c r="E230" s="4" t="str">
        <f>[1]!s_div_ifdiv(A230,"2017/12/31")</f>
        <v>是</v>
      </c>
      <c r="F230" s="3" t="str">
        <f>[1]!s_div_progress(A230,"20171231")</f>
        <v>股东大会通过</v>
      </c>
      <c r="G230" s="3">
        <f>[1]!s_div_exdate(A230,"2017/12/31")</f>
        <v>0</v>
      </c>
      <c r="H230" s="4">
        <f>[1]!s_div_ifdiv(A230,"2018/06/30")</f>
        <v>0</v>
      </c>
      <c r="I230" s="3" t="str">
        <f>[1]!s_div_recorddate(A230,"2016/12/31")</f>
        <v>2017-07-03</v>
      </c>
      <c r="J230" s="13">
        <f>[1]!s_div_cashbeforetax(A230,"2016/12/31")</f>
        <v>0.11000000000000001</v>
      </c>
      <c r="K230" s="14">
        <f>[1]!s_dq_close(A230,I230,3)</f>
        <v>3.4900000027456985</v>
      </c>
      <c r="L230" s="6">
        <f t="shared" si="20"/>
        <v>3.1518624617037069E-2</v>
      </c>
      <c r="M230" s="10">
        <f>[1]!s_performanceexpress_perfexnetprofittoshareholder(A230,"2017/12/31",1)</f>
        <v>2139379500</v>
      </c>
      <c r="N230" s="23" t="str">
        <f>[1]!s_div_ifdiv(A230,"2017/06/30")</f>
        <v>否</v>
      </c>
      <c r="O230" s="3">
        <f>[1]!s_div_recorddate(A230,"2017/06/30")</f>
        <v>0</v>
      </c>
      <c r="P230" s="13">
        <f>[1]!s_div_cashbeforetax(A230,"2017/06/30")</f>
        <v>0</v>
      </c>
      <c r="Q230" s="14">
        <f>[1]!s_dq_close(A230,O230,3)</f>
        <v>0.10893962785480171</v>
      </c>
      <c r="R230" s="6">
        <f t="shared" si="21"/>
        <v>0</v>
      </c>
    </row>
    <row r="231" spans="1:18" s="33" customFormat="1" x14ac:dyDescent="0.25">
      <c r="A231" s="5" t="s">
        <v>49</v>
      </c>
      <c r="B231" s="5" t="s">
        <v>50</v>
      </c>
      <c r="C231" s="6">
        <v>1.129E-3</v>
      </c>
      <c r="D231" s="18">
        <f>C231*L231*[1]!s_dq_close("000300.SH",I231,1)</f>
        <v>3.584178647556336E-2</v>
      </c>
      <c r="E231" s="4" t="str">
        <f>[1]!s_div_ifdiv(A231,"2017/12/31")</f>
        <v>是</v>
      </c>
      <c r="F231" s="3" t="str">
        <f>[1]!s_div_progress(A231,"20171231")</f>
        <v>股东大会通过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2017-07-03</v>
      </c>
      <c r="J231" s="13">
        <f>[1]!s_div_cashbeforetax(A231,"2016/12/31")</f>
        <v>0.05</v>
      </c>
      <c r="K231" s="14">
        <f>[1]!s_dq_close(A231,I231,3)</f>
        <v>5.7500000390748021</v>
      </c>
      <c r="L231" s="6">
        <f t="shared" si="20"/>
        <v>8.6956521148207153E-3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0.41940287970874163</v>
      </c>
      <c r="R231" s="6">
        <f t="shared" si="21"/>
        <v>0</v>
      </c>
    </row>
    <row r="232" spans="1:18" x14ac:dyDescent="0.25">
      <c r="A232" s="5" t="s">
        <v>509</v>
      </c>
      <c r="B232" s="5" t="s">
        <v>510</v>
      </c>
      <c r="C232" s="6">
        <v>5.5900000000000004E-4</v>
      </c>
      <c r="D232" s="18">
        <f>C232*L232*[1]!s_dq_close("000300.SH",I232,1)</f>
        <v>2.6852923445925353E-2</v>
      </c>
      <c r="E232" s="4" t="str">
        <f>[1]!s_div_ifdiv(A232,"2017/12/31")</f>
        <v>是</v>
      </c>
      <c r="F232" s="3" t="str">
        <f>[1]!s_div_progress(A232,"20171231")</f>
        <v>董事会预案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2017-07-03</v>
      </c>
      <c r="J232" s="13">
        <f>[1]!s_div_cashbeforetax(A232,"2016/12/31")</f>
        <v>0.155</v>
      </c>
      <c r="K232" s="14">
        <f>[1]!s_dq_close(A232,I232,3)</f>
        <v>11.780005193866495</v>
      </c>
      <c r="L232" s="6">
        <f t="shared" si="20"/>
        <v>1.3157888935456835E-2</v>
      </c>
      <c r="M232" s="10">
        <f>[1]!s_performanceexpress_perfexnetprofittoshareholder(A232,"2017/12/31",1)</f>
        <v>0</v>
      </c>
      <c r="N232" s="23" t="str">
        <f>[1]!s_div_ifdiv(A232,"2017/06/30")</f>
        <v>否</v>
      </c>
      <c r="O232" s="3">
        <f>[1]!s_div_recorddate(A232,"2017/06/30")</f>
        <v>0</v>
      </c>
      <c r="P232" s="13">
        <f>[1]!s_div_cashbeforetax(A232,"2017/06/30")</f>
        <v>0</v>
      </c>
      <c r="Q232" s="14">
        <f>[1]!s_dq_close(A232,O232,3)</f>
        <v>9.686659761259877</v>
      </c>
      <c r="R232" s="6">
        <f t="shared" si="21"/>
        <v>0</v>
      </c>
    </row>
    <row r="233" spans="1:18" x14ac:dyDescent="0.25">
      <c r="A233" s="5" t="s">
        <v>499</v>
      </c>
      <c r="B233" s="5" t="s">
        <v>500</v>
      </c>
      <c r="C233" s="6">
        <v>5.8379999999999994E-3</v>
      </c>
      <c r="D233" s="18">
        <f>C233*L233*[1]!s_dq_close("000300.SH",I233,1)</f>
        <v>0.52699224555203772</v>
      </c>
      <c r="E233" s="4" t="str">
        <f>[1]!s_div_ifdiv(A233,"2017/12/31")</f>
        <v>是</v>
      </c>
      <c r="F233" s="3" t="str">
        <f>[1]!s_div_progress(A233,"20171231")</f>
        <v>董事会预案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2017-07-04</v>
      </c>
      <c r="J233" s="13">
        <f>[1]!s_div_cashbeforetax(A233,"2016/12/31")</f>
        <v>9.8000000000000004E-2</v>
      </c>
      <c r="K233" s="14">
        <f>[1]!s_dq_close(A233,I233,3)</f>
        <v>3.9300004899671568</v>
      </c>
      <c r="L233" s="6">
        <f t="shared" si="20"/>
        <v>2.4936383659539697E-2</v>
      </c>
      <c r="M233" s="10">
        <f>[1]!s_performanceexpress_perfexnetprofittoshareholder(A233,"2017/12/31",1)</f>
        <v>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2.8019996784590533</v>
      </c>
      <c r="R233" s="6">
        <f t="shared" si="21"/>
        <v>0</v>
      </c>
    </row>
    <row r="234" spans="1:18" x14ac:dyDescent="0.25">
      <c r="A234" s="5" t="s">
        <v>65</v>
      </c>
      <c r="B234" s="5" t="s">
        <v>66</v>
      </c>
      <c r="C234" s="6">
        <v>4.1840000000000002E-3</v>
      </c>
      <c r="D234" s="18">
        <f>C234*L234*[1]!s_dq_close("000300.SH",I234,1)</f>
        <v>0.31838464410202627</v>
      </c>
      <c r="E234" s="4" t="str">
        <f>[1]!s_div_ifdiv(A234,"2017/12/31")</f>
        <v>是</v>
      </c>
      <c r="F234" s="3" t="str">
        <f>[1]!s_div_progress(A234,"20171231")</f>
        <v>董事会预案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2017-07-04</v>
      </c>
      <c r="J234" s="13">
        <f>[1]!s_div_cashbeforetax(A234,"2016/12/31")</f>
        <v>0.35</v>
      </c>
      <c r="K234" s="14">
        <f>[1]!s_dq_close(A234,I234,3)</f>
        <v>16.650001230402502</v>
      </c>
      <c r="L234" s="6">
        <f t="shared" si="20"/>
        <v>2.1021019467608711E-2</v>
      </c>
      <c r="M234" s="10">
        <f>[1]!s_performanceexpress_perfexnetprofittoshareholder(A234,"2017/12/31",1)</f>
        <v>8593041900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1.701579894040407</v>
      </c>
      <c r="R234" s="6">
        <f t="shared" si="21"/>
        <v>0</v>
      </c>
    </row>
    <row r="235" spans="1:18" x14ac:dyDescent="0.25">
      <c r="A235" s="5" t="s">
        <v>317</v>
      </c>
      <c r="B235" s="5" t="s">
        <v>318</v>
      </c>
      <c r="C235" s="6">
        <v>1.2700000000000001E-3</v>
      </c>
      <c r="D235" s="18">
        <f>C235*L235*[1]!s_dq_close("000300.SH",I235,1)</f>
        <v>1.6106936924710519E-2</v>
      </c>
      <c r="E235" s="4" t="str">
        <f>[1]!s_div_ifdiv(A235,"2017/12/31")</f>
        <v>是</v>
      </c>
      <c r="F235" s="3" t="str">
        <f>[1]!s_div_progress(A235,"20171231")</f>
        <v>董事会预案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2017-07-04</v>
      </c>
      <c r="J235" s="13">
        <f>[1]!s_div_cashbeforetax(A235,"2016/12/31")</f>
        <v>3.4999999999999996E-2</v>
      </c>
      <c r="K235" s="14">
        <f>[1]!s_dq_close(A235,I235,3)</f>
        <v>9.9899995881986658</v>
      </c>
      <c r="L235" s="6">
        <f t="shared" si="20"/>
        <v>3.5035036479226698E-3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0.75668495121784241</v>
      </c>
      <c r="R235" s="6">
        <f t="shared" si="21"/>
        <v>0</v>
      </c>
    </row>
    <row r="236" spans="1:18" x14ac:dyDescent="0.25">
      <c r="A236" s="5" t="s">
        <v>215</v>
      </c>
      <c r="B236" s="5" t="s">
        <v>216</v>
      </c>
      <c r="C236" s="6">
        <v>1.7052999999999999E-2</v>
      </c>
      <c r="D236" s="18">
        <f>C236*L236*[1]!s_dq_close("000300.SH",I236,1)</f>
        <v>1.2998877729703373</v>
      </c>
      <c r="E236" s="4" t="str">
        <f>[1]!s_div_ifdiv(A236,"2017/12/31")</f>
        <v>是</v>
      </c>
      <c r="F236" s="3" t="str">
        <f>[1]!s_div_progress(A236,"20171231")</f>
        <v>董事会预案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0.16499999999999998</v>
      </c>
      <c r="K236" s="14">
        <f>[1]!s_dq_close(A236,I236,3)</f>
        <v>7.9217645621799999</v>
      </c>
      <c r="L236" s="6">
        <f t="shared" si="20"/>
        <v>2.082869273693656E-2</v>
      </c>
      <c r="M236" s="10">
        <f>[1]!s_performanceexpress_perfexnetprofittoshareholder(A236,"2017/12/31",1)</f>
        <v>0</v>
      </c>
      <c r="N236" s="23" t="str">
        <f>[1]!s_div_ifdiv(A236,"2017/06/30")</f>
        <v>是</v>
      </c>
      <c r="O236" s="3" t="str">
        <f>[1]!s_div_recorddate(A236,"2017/06/30")</f>
        <v>2017-09-25</v>
      </c>
      <c r="P236" s="13">
        <f>[1]!s_div_cashbeforetax(A236,"2017/06/30")</f>
        <v>0.12</v>
      </c>
      <c r="Q236" s="14">
        <f>[1]!s_dq_close(A236,O236,3)</f>
        <v>8.0400000119605384</v>
      </c>
      <c r="R236" s="6">
        <f t="shared" si="21"/>
        <v>1.4925373112124938E-2</v>
      </c>
    </row>
    <row r="237" spans="1:18" x14ac:dyDescent="0.25">
      <c r="A237" s="5" t="s">
        <v>98</v>
      </c>
      <c r="B237" s="5" t="s">
        <v>99</v>
      </c>
      <c r="C237" s="6">
        <v>6.2199999999999998E-3</v>
      </c>
      <c r="D237" s="18">
        <f>C237*L237*[1]!s_dq_close("000300.SH",I237,1)</f>
        <v>0.98697008939561626</v>
      </c>
      <c r="E237" s="4" t="str">
        <f>[1]!s_div_ifdiv(A237,"2017/12/31")</f>
        <v>是</v>
      </c>
      <c r="F237" s="3" t="str">
        <f>[1]!s_div_progress(A237,"20171231")</f>
        <v>董事会预案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0.40800000000000003</v>
      </c>
      <c r="K237" s="14">
        <f>[1]!s_dq_close(A237,I237,3)</f>
        <v>9.409999702835222</v>
      </c>
      <c r="L237" s="6">
        <f t="shared" si="20"/>
        <v>4.3358131018545104E-2</v>
      </c>
      <c r="M237" s="10">
        <f>[1]!s_performanceexpress_perfexnetprofittoshareholder(A237,"2017/12/31",1)</f>
        <v>6006000000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1.4115326948793105</v>
      </c>
      <c r="R237" s="6">
        <f t="shared" si="21"/>
        <v>0</v>
      </c>
    </row>
    <row r="238" spans="1:18" x14ac:dyDescent="0.25">
      <c r="A238" s="5" t="s">
        <v>153</v>
      </c>
      <c r="B238" s="5" t="s">
        <v>154</v>
      </c>
      <c r="C238" s="6">
        <v>3.4160000000000002E-3</v>
      </c>
      <c r="D238" s="18">
        <f>C238*L238*[1]!s_dq_close("000300.SH",I238,1)</f>
        <v>5.1873298170538269E-2</v>
      </c>
      <c r="E238" s="4" t="str">
        <f>[1]!s_div_ifdiv(A238,"2017/12/31")</f>
        <v>是</v>
      </c>
      <c r="F238" s="3" t="str">
        <f>[1]!s_div_progress(A238,"20171231")</f>
        <v>董事会预案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0.08</v>
      </c>
      <c r="K238" s="14">
        <f>[1]!s_dq_close(A238,I238,3)</f>
        <v>19.280000482560837</v>
      </c>
      <c r="L238" s="6">
        <f t="shared" si="20"/>
        <v>4.149377489505857E-3</v>
      </c>
      <c r="M238" s="10">
        <f>[1]!s_performanceexpress_perfexnetprofittoshareholder(A238,"2017/12/31",1)</f>
        <v>1697389415.46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2.6219575801488637</v>
      </c>
      <c r="R238" s="6">
        <f t="shared" si="21"/>
        <v>0</v>
      </c>
    </row>
    <row r="239" spans="1:18" x14ac:dyDescent="0.25">
      <c r="A239" s="5" t="s">
        <v>251</v>
      </c>
      <c r="B239" s="5" t="s">
        <v>252</v>
      </c>
      <c r="C239" s="6">
        <v>1.5679999999999999E-3</v>
      </c>
      <c r="D239" s="18">
        <f>C239*L239*[1]!s_dq_close("000300.SH",I239,1)</f>
        <v>0.1034314599874389</v>
      </c>
      <c r="E239" s="4" t="str">
        <f>[1]!s_div_ifdiv(A239,"2017/12/31")</f>
        <v>是</v>
      </c>
      <c r="F239" s="3" t="str">
        <f>[1]!s_div_progress(A239,"20171231")</f>
        <v>股东大会通过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2017-07-05</v>
      </c>
      <c r="J239" s="13">
        <f>[1]!s_div_cashbeforetax(A239,"2016/12/31")</f>
        <v>0.25</v>
      </c>
      <c r="K239" s="14">
        <f>[1]!s_dq_close(A239,I239,3)</f>
        <v>13.870000135106114</v>
      </c>
      <c r="L239" s="6">
        <f t="shared" si="20"/>
        <v>1.802451316256511E-2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1.601432616108825</v>
      </c>
      <c r="R239" s="6">
        <f t="shared" si="21"/>
        <v>0</v>
      </c>
    </row>
    <row r="240" spans="1:18" x14ac:dyDescent="0.25">
      <c r="A240" s="5" t="s">
        <v>533</v>
      </c>
      <c r="B240" s="5" t="s">
        <v>592</v>
      </c>
      <c r="C240" s="6">
        <v>1.5090000000000001E-3</v>
      </c>
      <c r="D240" s="18">
        <f>C240*L240*[1]!s_dq_close("000300.SH",I240,1)</f>
        <v>3.9142212314364988E-2</v>
      </c>
      <c r="E240" s="4" t="str">
        <f>[1]!s_div_ifdiv(A240,"2017/12/31")</f>
        <v>是</v>
      </c>
      <c r="F240" s="3" t="str">
        <f>[1]!s_div_progress(A240,"20171231")</f>
        <v>董事会预案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2017-07-05</v>
      </c>
      <c r="J240" s="13">
        <f>[1]!s_div_cashbeforetax(A240,"2016/12/31")</f>
        <v>4.5999999999999999E-2</v>
      </c>
      <c r="K240" s="14">
        <f>[1]!s_dq_close(A240,I240,3)</f>
        <v>6.490000891435848</v>
      </c>
      <c r="L240" s="6">
        <f t="shared" si="20"/>
        <v>7.0878264532600018E-3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7.098470645111842</v>
      </c>
      <c r="R240" s="6">
        <f t="shared" si="21"/>
        <v>0</v>
      </c>
    </row>
    <row r="241" spans="1:18" x14ac:dyDescent="0.25">
      <c r="A241" s="5" t="s">
        <v>297</v>
      </c>
      <c r="B241" s="5" t="s">
        <v>298</v>
      </c>
      <c r="C241" s="6">
        <v>1.09E-3</v>
      </c>
      <c r="D241" s="18">
        <f>C241*L241*[1]!s_dq_close("000300.SH",I241,1)</f>
        <v>7.2396561316578165E-2</v>
      </c>
      <c r="E241" s="4" t="str">
        <f>[1]!s_div_ifdiv(A241,"2017/12/31")</f>
        <v>是</v>
      </c>
      <c r="F241" s="3" t="str">
        <f>[1]!s_div_progress(A241,"20171231")</f>
        <v>董事会预案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2017-07-05</v>
      </c>
      <c r="J241" s="13">
        <f>[1]!s_div_cashbeforetax(A241,"2016/12/31")</f>
        <v>0.1</v>
      </c>
      <c r="K241" s="14">
        <f>[1]!s_dq_close(A241,I241,3)</f>
        <v>5.5100001746720313</v>
      </c>
      <c r="L241" s="6">
        <f t="shared" si="20"/>
        <v>1.8148819751344608E-2</v>
      </c>
      <c r="M241" s="10">
        <f>[1]!s_performanceexpress_perfexnetprofittoshareholder(A241,"2017/12/31",1)</f>
        <v>0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3.3362358002555452</v>
      </c>
      <c r="R241" s="6">
        <f t="shared" si="21"/>
        <v>0</v>
      </c>
    </row>
    <row r="242" spans="1:18" x14ac:dyDescent="0.25">
      <c r="A242" s="5" t="s">
        <v>582</v>
      </c>
      <c r="B242" s="5" t="s">
        <v>583</v>
      </c>
      <c r="C242" s="6">
        <v>3.9600000000000003E-4</v>
      </c>
      <c r="D242" s="18">
        <f>C242*L242*[1]!s_dq_close("000300.SH",I242,1)</f>
        <v>1.9023339913867802E-3</v>
      </c>
      <c r="E242" s="4" t="str">
        <f>[1]!s_div_ifdiv(A242,"2017/12/31")</f>
        <v>是</v>
      </c>
      <c r="F242" s="3" t="str">
        <f>[1]!s_div_progress(A242,"20171231")</f>
        <v>董事会预案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2017-07-05</v>
      </c>
      <c r="J242" s="13">
        <f>[1]!s_div_cashbeforetax(A242,"2016/12/31")</f>
        <v>1.0999999999999999E-2</v>
      </c>
      <c r="K242" s="14">
        <f>[1]!s_dq_close(A242,I242,3)</f>
        <v>8.3800026568304009</v>
      </c>
      <c r="L242" s="6">
        <f t="shared" si="20"/>
        <v>1.3126487485101311E-3</v>
      </c>
      <c r="M242" s="10">
        <f>[1]!s_performanceexpress_perfexnetprofittoshareholder(A242,"2017/12/31",1)</f>
        <v>0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2.5569495591759033</v>
      </c>
      <c r="R242" s="6">
        <f t="shared" si="21"/>
        <v>0</v>
      </c>
    </row>
    <row r="243" spans="1:18" x14ac:dyDescent="0.25">
      <c r="A243" s="7" t="s">
        <v>323</v>
      </c>
      <c r="B243" s="8" t="s">
        <v>324</v>
      </c>
      <c r="C243" s="6">
        <v>3.1637999999999999E-2</v>
      </c>
      <c r="D243" s="18">
        <f>C243*L243*[1]!s_dq_close("000300.SH",I243,1)</f>
        <v>1.7496426593648446</v>
      </c>
      <c r="E243" s="4" t="str">
        <f>[1]!s_div_ifdiv(A243,"2017/12/31")</f>
        <v>是</v>
      </c>
      <c r="F243" s="3" t="str">
        <f>[1]!s_div_progress(A243,"20171231")</f>
        <v>董事会预案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6.7870000000000008</v>
      </c>
      <c r="K243" s="14">
        <f>[1]!s_dq_close(A243,I243,3)</f>
        <v>449.18999194753042</v>
      </c>
      <c r="L243" s="6">
        <f t="shared" si="20"/>
        <v>1.5109419447601552E-2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4.9993938850170343</v>
      </c>
      <c r="R243" s="6">
        <f t="shared" si="21"/>
        <v>0</v>
      </c>
    </row>
    <row r="244" spans="1:18" x14ac:dyDescent="0.25">
      <c r="A244" s="5" t="s">
        <v>451</v>
      </c>
      <c r="B244" s="5" t="s">
        <v>452</v>
      </c>
      <c r="C244" s="6">
        <v>1.5132000000000001E-2</v>
      </c>
      <c r="D244" s="18">
        <f>C244*L244*[1]!s_dq_close("000300.SH",I244,1)</f>
        <v>2.5400189291919966</v>
      </c>
      <c r="E244" s="4" t="str">
        <f>[1]!s_div_ifdiv(A244,"2017/12/31")</f>
        <v>是</v>
      </c>
      <c r="F244" s="3" t="str">
        <f>[1]!s_div_progress(A244,"20171231")</f>
        <v>董事会预案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0.27149999999999996</v>
      </c>
      <c r="K244" s="14">
        <f>[1]!s_dq_close(A244,I244,3)</f>
        <v>5.9200009037208163</v>
      </c>
      <c r="L244" s="6">
        <f t="shared" si="20"/>
        <v>4.5861479485477412E-2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8.1035628145816236</v>
      </c>
      <c r="R244" s="6">
        <f t="shared" si="21"/>
        <v>0</v>
      </c>
    </row>
    <row r="245" spans="1:18" x14ac:dyDescent="0.25">
      <c r="A245" s="5" t="s">
        <v>552</v>
      </c>
      <c r="B245" s="5" t="s">
        <v>553</v>
      </c>
      <c r="C245" s="6">
        <v>3.15E-3</v>
      </c>
      <c r="D245" s="18">
        <f>C245*L245*[1]!s_dq_close("000300.SH",I245,1)</f>
        <v>2.3548414391879019E-2</v>
      </c>
      <c r="E245" s="4" t="str">
        <f>[1]!s_div_ifdiv(A245,"2017/12/31")</f>
        <v>是</v>
      </c>
      <c r="F245" s="3" t="str">
        <f>[1]!s_div_progress(A245,"20171231")</f>
        <v>股东大会通过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48.960003901477265</v>
      </c>
      <c r="L245" s="6">
        <f t="shared" si="20"/>
        <v>2.0424834973712639E-3</v>
      </c>
      <c r="M245" s="10">
        <f>[1]!s_performanceexpress_perfexnetprofittoshareholder(A245,"2017/12/31",1)</f>
        <v>1457876316.53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9.5048334968314556</v>
      </c>
      <c r="R245" s="6">
        <f t="shared" si="21"/>
        <v>0</v>
      </c>
    </row>
    <row r="246" spans="1:18" s="33" customFormat="1" x14ac:dyDescent="0.25">
      <c r="A246" s="5" t="s">
        <v>570</v>
      </c>
      <c r="B246" s="5" t="s">
        <v>571</v>
      </c>
      <c r="C246" s="6">
        <v>2.6910000000000002E-3</v>
      </c>
      <c r="D246" s="18">
        <f>C246*L246*[1]!s_dq_close("000300.SH",I246,1)</f>
        <v>1.234250676669185E-2</v>
      </c>
      <c r="E246" s="4" t="str">
        <f>[1]!s_div_ifdiv(A246,"2017/12/31")</f>
        <v>是</v>
      </c>
      <c r="F246" s="3" t="str">
        <f>[1]!s_div_progress(A246,"20171231")</f>
        <v>董事会预案</v>
      </c>
      <c r="G246" s="3">
        <f>[1]!s_div_exdate(A246,"2017/12/31")</f>
        <v>0</v>
      </c>
      <c r="H246" s="4">
        <f>[1]!s_div_ifdiv(A246,"2018/06/30")</f>
        <v>0</v>
      </c>
      <c r="I246" s="3" t="str">
        <f>[1]!s_div_recorddate(A246,"2016/12/31")</f>
        <v>2017-07-06</v>
      </c>
      <c r="J246" s="13">
        <f>[1]!s_div_cashbeforetax(A246,"2016/12/31")</f>
        <v>0.05</v>
      </c>
      <c r="K246" s="14">
        <f>[1]!s_dq_close(A246,I246,3)</f>
        <v>39.899999270326127</v>
      </c>
      <c r="L246" s="6">
        <f t="shared" si="20"/>
        <v>1.2531328549969501E-3</v>
      </c>
      <c r="M246" s="10">
        <f>[1]!s_performanceexpress_perfexnetprofittoshareholder(A246,"2017/12/31",1)</f>
        <v>888282298.63999999</v>
      </c>
      <c r="N246" s="23" t="str">
        <f>[1]!s_div_ifdiv(A246,"2017/06/30")</f>
        <v>否</v>
      </c>
      <c r="O246" s="3">
        <f>[1]!s_div_recorddate(A246,"2017/06/30")</f>
        <v>0</v>
      </c>
      <c r="P246" s="13">
        <f>[1]!s_div_cashbeforetax(A246,"2017/06/30")</f>
        <v>0</v>
      </c>
      <c r="Q246" s="14">
        <f>[1]!s_dq_close(A246,O246,3)</f>
        <v>3.9840193739935779</v>
      </c>
      <c r="R246" s="6">
        <f t="shared" si="21"/>
        <v>0</v>
      </c>
    </row>
    <row r="247" spans="1:18" x14ac:dyDescent="0.25">
      <c r="A247" s="5" t="s">
        <v>421</v>
      </c>
      <c r="B247" s="5" t="s">
        <v>422</v>
      </c>
      <c r="C247" s="6">
        <v>2.284E-3</v>
      </c>
      <c r="D247" s="18">
        <f>C247*L247*[1]!s_dq_close("000300.SH",I247,1)</f>
        <v>9.2826729071408112E-2</v>
      </c>
      <c r="E247" s="4" t="str">
        <f>[1]!s_div_ifdiv(A247,"2017/12/31")</f>
        <v>是</v>
      </c>
      <c r="F247" s="3" t="str">
        <f>[1]!s_div_progress(A247,"20171231")</f>
        <v>董事会预案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2017-07-06</v>
      </c>
      <c r="J247" s="13">
        <f>[1]!s_div_cashbeforetax(A247,"2016/12/31")</f>
        <v>0.10771</v>
      </c>
      <c r="K247" s="14">
        <f>[1]!s_dq_close(A247,I247,3)</f>
        <v>9.6999978404876188</v>
      </c>
      <c r="L247" s="6">
        <f t="shared" si="20"/>
        <v>1.1104126183453399E-2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2.5194311124548077</v>
      </c>
      <c r="R247" s="6">
        <f t="shared" si="21"/>
        <v>0</v>
      </c>
    </row>
    <row r="248" spans="1:18" x14ac:dyDescent="0.25">
      <c r="A248" s="5" t="s">
        <v>85</v>
      </c>
      <c r="B248" s="5" t="s">
        <v>86</v>
      </c>
      <c r="C248" s="6">
        <v>1.1409999999999999E-3</v>
      </c>
      <c r="D248" s="18">
        <f>C248*L248*[1]!s_dq_close("000300.SH",I248,1)</f>
        <v>9.4057895386159395E-3</v>
      </c>
      <c r="E248" s="4" t="str">
        <f>[1]!s_div_ifdiv(A248,"2017/12/31")</f>
        <v>是</v>
      </c>
      <c r="F248" s="3" t="str">
        <f>[1]!s_div_progress(A248,"20171231")</f>
        <v>董事会预案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2017-07-06</v>
      </c>
      <c r="J248" s="13">
        <f>[1]!s_div_cashbeforetax(A248,"2016/12/31")</f>
        <v>1.4999999999999999E-2</v>
      </c>
      <c r="K248" s="14">
        <f>[1]!s_dq_close(A248,I248,3)</f>
        <v>6.6599996484418291</v>
      </c>
      <c r="L248" s="6">
        <f t="shared" si="20"/>
        <v>2.2522523711407992E-3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1.4210351315780465</v>
      </c>
      <c r="R248" s="6">
        <f t="shared" si="21"/>
        <v>0</v>
      </c>
    </row>
    <row r="249" spans="1:18" x14ac:dyDescent="0.25">
      <c r="A249" s="5" t="s">
        <v>81</v>
      </c>
      <c r="B249" s="5" t="s">
        <v>82</v>
      </c>
      <c r="C249" s="6">
        <v>8.2399999999999997E-4</v>
      </c>
      <c r="D249" s="18">
        <f>C249*L249*[1]!s_dq_close("000300.SH",I249,1)</f>
        <v>5.1204064157872372E-3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2017-07-06</v>
      </c>
      <c r="J249" s="13">
        <f>[1]!s_div_cashbeforetax(A249,"2016/12/31")</f>
        <v>0.1</v>
      </c>
      <c r="K249" s="14">
        <f>[1]!s_dq_close(A249,I249,3)</f>
        <v>58.900005896042096</v>
      </c>
      <c r="L249" s="6">
        <f t="shared" si="20"/>
        <v>1.6977926993165158E-3</v>
      </c>
      <c r="M249" s="10">
        <f>[1]!s_performanceexpress_perfexnetprofittoshareholder(A249,"2017/12/31",1)</f>
        <v>0</v>
      </c>
      <c r="N249" s="23" t="str">
        <f>[1]!s_div_ifdiv(A249,"2017/06/30")</f>
        <v>否</v>
      </c>
      <c r="O249" s="3">
        <f>[1]!s_div_recorddate(A249,"2017/06/30")</f>
        <v>0</v>
      </c>
      <c r="P249" s="13">
        <f>[1]!s_div_cashbeforetax(A249,"2017/06/30")</f>
        <v>0</v>
      </c>
      <c r="Q249" s="14">
        <f>[1]!s_dq_close(A249,O249,3)</f>
        <v>20.545134597935437</v>
      </c>
      <c r="R249" s="6">
        <f t="shared" si="21"/>
        <v>0</v>
      </c>
    </row>
    <row r="250" spans="1:18" x14ac:dyDescent="0.25">
      <c r="A250" s="27" t="s">
        <v>299</v>
      </c>
      <c r="B250" s="27" t="s">
        <v>300</v>
      </c>
      <c r="C250" s="28">
        <v>6.0499999999999996E-4</v>
      </c>
      <c r="D250" s="29">
        <f>C250*L250*[1]!s_dq_close("000300.SH",I250,1)</f>
        <v>1.1038091482758619E-2</v>
      </c>
      <c r="E250" s="24" t="str">
        <f>[1]!s_div_ifdiv(A250,"2017/12/31")</f>
        <v>是</v>
      </c>
      <c r="F250" s="24" t="str">
        <f>[1]!s_div_progress(A250,"20171231")</f>
        <v>董事会预案</v>
      </c>
      <c r="G250" s="24">
        <f>[1]!s_div_exdate(A250,"2017/12/31")</f>
        <v>0</v>
      </c>
      <c r="H250" s="24">
        <f>[1]!s_div_ifdiv(A250,"2018/06/30")</f>
        <v>0</v>
      </c>
      <c r="I250" s="34">
        <v>43176</v>
      </c>
      <c r="J250" s="30">
        <v>0.06</v>
      </c>
      <c r="K250" s="30">
        <f>[1]!s_dq_close(A250,I250,3)</f>
        <v>13.34</v>
      </c>
      <c r="L250" s="28">
        <f t="shared" si="20"/>
        <v>4.4977511244377807E-3</v>
      </c>
      <c r="M250" s="31">
        <f>[1]!s_performanceexpress_perfexnetprofittoshareholder(A250,"2017/12/31",1)</f>
        <v>0</v>
      </c>
      <c r="N250" s="32" t="str">
        <f>[1]!s_div_ifdiv(A250,"2017/06/30")</f>
        <v>否</v>
      </c>
      <c r="O250" s="24">
        <f>[1]!s_div_recorddate(A250,"2017/06/30")</f>
        <v>0</v>
      </c>
      <c r="P250" s="30">
        <f>[1]!s_div_cashbeforetax(A250,"2017/06/30")</f>
        <v>0</v>
      </c>
      <c r="Q250" s="30">
        <f>[1]!s_dq_close(A250,O250,3)</f>
        <v>4.6518501600437974</v>
      </c>
      <c r="R250" s="28">
        <f t="shared" si="21"/>
        <v>0</v>
      </c>
    </row>
    <row r="251" spans="1:18" x14ac:dyDescent="0.25">
      <c r="A251" s="5" t="s">
        <v>417</v>
      </c>
      <c r="B251" s="5" t="s">
        <v>418</v>
      </c>
      <c r="C251" s="6">
        <v>4.0039999999999997E-3</v>
      </c>
      <c r="D251" s="18">
        <f>C251*L251*[1]!s_dq_close("000300.SH",I251,1)</f>
        <v>2.2503037187456423</v>
      </c>
      <c r="E251" s="4" t="str">
        <f>[1]!s_div_ifdiv(A251,"2017/12/31")</f>
        <v>是</v>
      </c>
      <c r="F251" s="3" t="str">
        <f>[1]!s_div_progress(A251,"20171231")</f>
        <v>董事会预案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2017-07-07</v>
      </c>
      <c r="J251" s="13">
        <f>[1]!s_div_cashbeforetax(A251,"2016/12/31")</f>
        <v>2.9699999999999998</v>
      </c>
      <c r="K251" s="14">
        <f>[1]!s_dq_close(A251,I251,3)</f>
        <v>19.32000207879414</v>
      </c>
      <c r="L251" s="6">
        <f t="shared" si="20"/>
        <v>0.15372669153384338</v>
      </c>
      <c r="M251" s="10">
        <f>[1]!s_performanceexpress_perfexnetprofittoshareholder(A251,"2017/12/31",1)</f>
        <v>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45.302023294261154</v>
      </c>
      <c r="R251" s="6">
        <f t="shared" si="21"/>
        <v>0</v>
      </c>
    </row>
    <row r="252" spans="1:18" s="33" customFormat="1" x14ac:dyDescent="0.25">
      <c r="A252" s="5" t="s">
        <v>369</v>
      </c>
      <c r="B252" s="5" t="s">
        <v>370</v>
      </c>
      <c r="C252" s="6">
        <v>3.542E-3</v>
      </c>
      <c r="D252" s="18">
        <f>C252*L252*[1]!s_dq_close("000300.SH",I252,1)</f>
        <v>0.54963080020452715</v>
      </c>
      <c r="E252" s="4" t="str">
        <f>[1]!s_div_ifdiv(A252,"2017/12/31")</f>
        <v>是</v>
      </c>
      <c r="F252" s="3" t="str">
        <f>[1]!s_div_progress(A252,"20171231")</f>
        <v>董事会预案</v>
      </c>
      <c r="G252" s="3">
        <f>[1]!s_div_exdate(A252,"2017/12/31")</f>
        <v>0</v>
      </c>
      <c r="H252" s="4">
        <f>[1]!s_div_ifdiv(A252,"2018/06/30")</f>
        <v>0</v>
      </c>
      <c r="I252" s="3" t="str">
        <f>[1]!s_div_recorddate(A252,"2016/12/31")</f>
        <v>2017-07-07</v>
      </c>
      <c r="J252" s="13">
        <f>[1]!s_div_cashbeforetax(A252,"2016/12/31")</f>
        <v>1</v>
      </c>
      <c r="K252" s="14">
        <f>[1]!s_dq_close(A252,I252,3)</f>
        <v>23.559999868605146</v>
      </c>
      <c r="L252" s="6">
        <f t="shared" si="20"/>
        <v>4.2444821968464823E-2</v>
      </c>
      <c r="M252" s="10">
        <f>[1]!s_performanceexpress_perfexnetprofittoshareholder(A252,"2017/12/31",1)</f>
        <v>0</v>
      </c>
      <c r="N252" s="23" t="str">
        <f>[1]!s_div_ifdiv(A252,"2017/06/30")</f>
        <v>否</v>
      </c>
      <c r="O252" s="3">
        <f>[1]!s_div_recorddate(A252,"2017/06/30")</f>
        <v>0</v>
      </c>
      <c r="P252" s="13">
        <f>[1]!s_div_cashbeforetax(A252,"2017/06/30")</f>
        <v>0</v>
      </c>
      <c r="Q252" s="14">
        <f>[1]!s_dq_close(A252,O252,3)</f>
        <v>0.23705004432860344</v>
      </c>
      <c r="R252" s="6">
        <f t="shared" si="21"/>
        <v>0</v>
      </c>
    </row>
    <row r="253" spans="1:18" s="33" customFormat="1" x14ac:dyDescent="0.25">
      <c r="A253" s="7" t="s">
        <v>449</v>
      </c>
      <c r="B253" s="8" t="s">
        <v>450</v>
      </c>
      <c r="C253" s="6">
        <v>6.3365999999999992E-2</v>
      </c>
      <c r="D253" s="18">
        <f>C253*L253*[1]!s_dq_close("000300.SH",I253,1)</f>
        <v>2.5401226650763555</v>
      </c>
      <c r="E253" s="4" t="str">
        <f>[1]!s_div_ifdiv(A253,"2017/12/31")</f>
        <v>是</v>
      </c>
      <c r="F253" s="3" t="str">
        <f>[1]!s_div_progress(A253,"20171231")</f>
        <v>董事会预案</v>
      </c>
      <c r="G253" s="3">
        <f>[1]!s_div_exdate(A253,"2017/12/31")</f>
        <v>0</v>
      </c>
      <c r="H253" s="4">
        <f>[1]!s_div_ifdiv(A253,"2018/06/30")</f>
        <v>0</v>
      </c>
      <c r="I253" s="3" t="str">
        <f>[1]!s_div_recorddate(A253,"2016/12/31")</f>
        <v>2017-07-10</v>
      </c>
      <c r="J253" s="13">
        <f>[1]!s_div_cashbeforetax(A253,"2016/12/31")</f>
        <v>0.55000000000000004</v>
      </c>
      <c r="K253" s="14">
        <f>[1]!s_dq_close(A253,I253,3)</f>
        <v>50.129758111115592</v>
      </c>
      <c r="L253" s="6">
        <f t="shared" ref="L253:L284" si="22">J253/K253</f>
        <v>1.0971527107329987E-2</v>
      </c>
      <c r="M253" s="10">
        <f>[1]!s_performanceexpress_perfexnetprofittoshareholder(A253,"2017/12/31",1)</f>
        <v>0</v>
      </c>
      <c r="N253" s="23" t="str">
        <f>[1]!s_div_ifdiv(A253,"2017/06/30")</f>
        <v>是</v>
      </c>
      <c r="O253" s="3" t="str">
        <f>[1]!s_div_recorddate(A253,"2017/06/30")</f>
        <v>2017-09-01</v>
      </c>
      <c r="P253" s="13">
        <f>[1]!s_div_cashbeforetax(A253,"2017/06/30")</f>
        <v>0.5</v>
      </c>
      <c r="Q253" s="14">
        <f>[1]!s_dq_close(A253,O253,3)</f>
        <v>55.669991704590622</v>
      </c>
      <c r="R253" s="6">
        <f t="shared" ref="R253:R284" si="23">P253/Q253</f>
        <v>8.9814994522222878E-3</v>
      </c>
    </row>
    <row r="254" spans="1:18" x14ac:dyDescent="0.25">
      <c r="A254" s="5" t="s">
        <v>463</v>
      </c>
      <c r="B254" s="5" t="s">
        <v>464</v>
      </c>
      <c r="C254" s="6">
        <v>1.2244999999999999E-2</v>
      </c>
      <c r="D254" s="18">
        <f>C254*L254*[1]!s_dq_close("000300.SH",I254,1)</f>
        <v>2.096487963645282</v>
      </c>
      <c r="E254" s="4" t="str">
        <f>[1]!s_div_ifdiv(A254,"2017/12/31")</f>
        <v>是</v>
      </c>
      <c r="F254" s="3" t="str">
        <f>[1]!s_div_progress(A254,"20171231")</f>
        <v>董事会预案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0.23430000000000001</v>
      </c>
      <c r="K254" s="14">
        <f>[1]!s_dq_close(A254,I254,3)</f>
        <v>5.0000001902598035</v>
      </c>
      <c r="L254" s="6">
        <f t="shared" si="22"/>
        <v>4.685999821688519E-2</v>
      </c>
      <c r="M254" s="10">
        <f>[1]!s_performanceexpress_perfexnetprofittoshareholder(A254,"2017/12/31",1)</f>
        <v>0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2.013071462195684</v>
      </c>
      <c r="R254" s="6">
        <f t="shared" si="23"/>
        <v>0</v>
      </c>
    </row>
    <row r="255" spans="1:18" x14ac:dyDescent="0.25">
      <c r="A255" s="5" t="s">
        <v>108</v>
      </c>
      <c r="B255" s="5" t="s">
        <v>109</v>
      </c>
      <c r="C255" s="6">
        <v>4.4400000000000004E-3</v>
      </c>
      <c r="D255" s="18">
        <f>C255*L255*[1]!s_dq_close("000300.SH",I255,1)</f>
        <v>0.38996089612368784</v>
      </c>
      <c r="E255" s="4" t="str">
        <f>[1]!s_div_ifdiv(A255,"2017/12/31")</f>
        <v>是</v>
      </c>
      <c r="F255" s="3" t="str">
        <f>[1]!s_div_progress(A255,"20171231")</f>
        <v>股东大会通过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2017-07-10</v>
      </c>
      <c r="J255" s="13">
        <f>[1]!s_div_cashbeforetax(A255,"2016/12/31")</f>
        <v>0.35</v>
      </c>
      <c r="K255" s="14">
        <f>[1]!s_dq_close(A255,I255,3)</f>
        <v>14.559996511545366</v>
      </c>
      <c r="L255" s="6">
        <f t="shared" si="22"/>
        <v>2.4038467297877928E-2</v>
      </c>
      <c r="M255" s="10">
        <f>[1]!s_performanceexpress_perfexnetprofittoshareholder(A255,"2017/12/31",1)</f>
        <v>9334000000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11.220857713642493</v>
      </c>
      <c r="R255" s="6">
        <f t="shared" si="23"/>
        <v>0</v>
      </c>
    </row>
    <row r="256" spans="1:18" x14ac:dyDescent="0.25">
      <c r="A256" s="27" t="s">
        <v>169</v>
      </c>
      <c r="B256" s="27" t="s">
        <v>170</v>
      </c>
      <c r="C256" s="28">
        <v>1.4369999999999999E-3</v>
      </c>
      <c r="D256" s="29">
        <f>C256*L256*[1]!s_dq_close("000300.SH",I256,1)</f>
        <v>7.8035294500635233E-2</v>
      </c>
      <c r="E256" s="24" t="str">
        <f>[1]!s_div_ifdiv(A256,"2017/12/31")</f>
        <v>是</v>
      </c>
      <c r="F256" s="24" t="str">
        <f>[1]!s_div_progress(A256,"20171231")</f>
        <v>股东大会通过</v>
      </c>
      <c r="G256" s="24">
        <f>[1]!s_div_exdate(A256,"2017/12/31")</f>
        <v>0</v>
      </c>
      <c r="H256" s="24">
        <f>[1]!s_div_ifdiv(A256,"2018/06/30")</f>
        <v>0</v>
      </c>
      <c r="I256" s="34">
        <v>43141</v>
      </c>
      <c r="J256" s="30">
        <v>0.69</v>
      </c>
      <c r="K256" s="30">
        <f>[1]!s_dq_close(A256,I256,3)</f>
        <v>48.8</v>
      </c>
      <c r="L256" s="28">
        <f t="shared" si="22"/>
        <v>1.4139344262295081E-2</v>
      </c>
      <c r="M256" s="31">
        <f>[1]!s_performanceexpress_perfexnetprofittoshareholder(A256,"2017/12/31",1)</f>
        <v>0</v>
      </c>
      <c r="N256" s="32" t="str">
        <f>[1]!s_div_ifdiv(A256,"2017/06/30")</f>
        <v>否</v>
      </c>
      <c r="O256" s="24">
        <f>[1]!s_div_recorddate(A256,"2017/06/30")</f>
        <v>0</v>
      </c>
      <c r="P256" s="30">
        <f>[1]!s_div_cashbeforetax(A256,"2017/06/30")</f>
        <v>0</v>
      </c>
      <c r="Q256" s="30">
        <f>[1]!s_dq_close(A256,O256,3)</f>
        <v>8.3575084593851852</v>
      </c>
      <c r="R256" s="28">
        <f t="shared" si="23"/>
        <v>0</v>
      </c>
    </row>
    <row r="257" spans="1:18" x14ac:dyDescent="0.25">
      <c r="A257" s="5" t="s">
        <v>136</v>
      </c>
      <c r="B257" s="5" t="s">
        <v>137</v>
      </c>
      <c r="C257" s="6">
        <v>6.8099999999999996E-4</v>
      </c>
      <c r="D257" s="18">
        <f>C257*L257*[1]!s_dq_close("000300.SH",I257,1)</f>
        <v>7.0913028643416172E-3</v>
      </c>
      <c r="E257" s="4" t="str">
        <f>[1]!s_div_ifdiv(A257,"2017/12/31")</f>
        <v>是</v>
      </c>
      <c r="F257" s="3" t="str">
        <f>[1]!s_div_progress(A257,"20171231")</f>
        <v>股东大会通过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2017-07-10</v>
      </c>
      <c r="J257" s="13">
        <f>[1]!s_div_cashbeforetax(A257,"2016/12/31")</f>
        <v>0.08</v>
      </c>
      <c r="K257" s="14">
        <f>[1]!s_dq_close(A257,I257,3)</f>
        <v>28.069997949873319</v>
      </c>
      <c r="L257" s="6">
        <f t="shared" si="22"/>
        <v>2.8500180207658705E-3</v>
      </c>
      <c r="M257" s="10">
        <f>[1]!s_performanceexpress_perfexnetprofittoshareholder(A257,"2017/12/31",1)</f>
        <v>939821329.85000002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9.4676825594446381</v>
      </c>
      <c r="R257" s="6">
        <f t="shared" si="23"/>
        <v>0</v>
      </c>
    </row>
    <row r="258" spans="1:18" x14ac:dyDescent="0.25">
      <c r="A258" s="5" t="s">
        <v>433</v>
      </c>
      <c r="B258" s="5" t="s">
        <v>434</v>
      </c>
      <c r="C258" s="6">
        <v>9.2440000000000005E-3</v>
      </c>
      <c r="D258" s="18">
        <f>C258*L258*[1]!s_dq_close("000300.SH",I258,1)</f>
        <v>1.1176862122282678</v>
      </c>
      <c r="E258" s="4" t="str">
        <f>[1]!s_div_ifdiv(A258,"2017/12/31")</f>
        <v>是</v>
      </c>
      <c r="F258" s="3" t="str">
        <f>[1]!s_div_progress(A258,"20171231")</f>
        <v>董事会预案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0.25</v>
      </c>
      <c r="K258" s="14">
        <f>[1]!s_dq_close(A258,I258,3)</f>
        <v>7.5900002896944105</v>
      </c>
      <c r="L258" s="6">
        <f t="shared" si="22"/>
        <v>3.2938075159159912E-2</v>
      </c>
      <c r="M258" s="10">
        <f>[1]!s_performanceexpress_perfexnetprofittoshareholder(A258,"2017/12/31",1)</f>
        <v>0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7.3002991577617822</v>
      </c>
      <c r="R258" s="6">
        <f t="shared" si="23"/>
        <v>0</v>
      </c>
    </row>
    <row r="259" spans="1:18" x14ac:dyDescent="0.25">
      <c r="A259" s="5" t="s">
        <v>295</v>
      </c>
      <c r="B259" s="5" t="s">
        <v>296</v>
      </c>
      <c r="C259" s="6">
        <v>1.6130000000000001E-3</v>
      </c>
      <c r="D259" s="18">
        <f>C259*L259*[1]!s_dq_close("000300.SH",I259,1)</f>
        <v>5.2646826796157474E-2</v>
      </c>
      <c r="E259" s="4" t="str">
        <f>[1]!s_div_ifdiv(A259,"2017/12/31")</f>
        <v>是</v>
      </c>
      <c r="F259" s="3" t="str">
        <f>[1]!s_div_progress(A259,"20171231")</f>
        <v>董事会预案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0.15</v>
      </c>
      <c r="K259" s="14">
        <f>[1]!s_dq_close(A259,I259,3)</f>
        <v>16.870003280707195</v>
      </c>
      <c r="L259" s="6">
        <f t="shared" si="22"/>
        <v>8.8915216852116681E-3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2.959698662871062</v>
      </c>
      <c r="R259" s="6">
        <f t="shared" si="23"/>
        <v>0</v>
      </c>
    </row>
    <row r="260" spans="1:18" x14ac:dyDescent="0.25">
      <c r="A260" s="5" t="s">
        <v>203</v>
      </c>
      <c r="B260" s="5" t="s">
        <v>204</v>
      </c>
      <c r="C260" s="6">
        <v>1.266E-3</v>
      </c>
      <c r="D260" s="18">
        <f>C260*L260*[1]!s_dq_close("000300.SH",I260,1)</f>
        <v>1.0927924140857817E-2</v>
      </c>
      <c r="E260" s="4" t="str">
        <f>[1]!s_div_ifdiv(A260,"2017/12/31")</f>
        <v>是</v>
      </c>
      <c r="F260" s="3" t="str">
        <f>[1]!s_div_progress(A260,"20171231")</f>
        <v>股东大会通过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1.9E-2</v>
      </c>
      <c r="K260" s="14">
        <f>[1]!s_dq_close(A260,I260,3)</f>
        <v>8.0800002750997173</v>
      </c>
      <c r="L260" s="6">
        <f t="shared" si="22"/>
        <v>2.3514850684538519E-3</v>
      </c>
      <c r="M260" s="10">
        <f>[1]!s_performanceexpress_perfexnetprofittoshareholder(A260,"2017/12/31",1)</f>
        <v>272684060.76999998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1.9649979821926968</v>
      </c>
      <c r="R260" s="6">
        <f t="shared" si="23"/>
        <v>0</v>
      </c>
    </row>
    <row r="261" spans="1:18" x14ac:dyDescent="0.25">
      <c r="A261" s="5" t="s">
        <v>114</v>
      </c>
      <c r="B261" s="5" t="s">
        <v>115</v>
      </c>
      <c r="C261" s="6">
        <v>8.8699999999999998E-4</v>
      </c>
      <c r="D261" s="18">
        <f>C261*L261*[1]!s_dq_close("000300.SH",I261,1)</f>
        <v>7.6637707211733254E-3</v>
      </c>
      <c r="E261" s="4" t="str">
        <f>[1]!s_div_ifdiv(A261,"2017/12/31")</f>
        <v>是</v>
      </c>
      <c r="F261" s="3" t="str">
        <f>[1]!s_div_progress(A261,"20171231")</f>
        <v>董事会预案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2017-07-11</v>
      </c>
      <c r="J261" s="13">
        <f>[1]!s_div_cashbeforetax(A261,"2016/12/31")</f>
        <v>6.9999999999999993E-2</v>
      </c>
      <c r="K261" s="14">
        <f>[1]!s_dq_close(A261,I261,3)</f>
        <v>29.739995397344725</v>
      </c>
      <c r="L261" s="6">
        <f t="shared" si="22"/>
        <v>2.3537327112784219E-3</v>
      </c>
      <c r="M261" s="10">
        <f>[1]!s_performanceexpress_perfexnetprofittoshareholder(A261,"2017/12/31",1)</f>
        <v>655890460.38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5.5141042678193948</v>
      </c>
      <c r="R261" s="6">
        <f t="shared" si="23"/>
        <v>0</v>
      </c>
    </row>
    <row r="262" spans="1:18" x14ac:dyDescent="0.25">
      <c r="A262" s="5" t="s">
        <v>447</v>
      </c>
      <c r="B262" s="5" t="s">
        <v>448</v>
      </c>
      <c r="C262" s="6">
        <v>1.3398E-2</v>
      </c>
      <c r="D262" s="18">
        <f>C262*L262*[1]!s_dq_close("000300.SH",I262,1)</f>
        <v>2.4367119174336529</v>
      </c>
      <c r="E262" s="4" t="str">
        <f>[1]!s_div_ifdiv(A262,"2017/12/31")</f>
        <v>是</v>
      </c>
      <c r="F262" s="3" t="str">
        <f>[1]!s_div_progress(A262,"20171231")</f>
        <v>股东大会通过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0.16999999999999998</v>
      </c>
      <c r="K262" s="14">
        <f>[1]!s_dq_close(A262,I262,3)</f>
        <v>3.4200005758386527</v>
      </c>
      <c r="L262" s="6">
        <f t="shared" si="22"/>
        <v>4.9707593969721069E-2</v>
      </c>
      <c r="M262" s="10">
        <f>[1]!s_performanceexpress_perfexnetprofittoshareholder(A262,"2017/12/31",1)</f>
        <v>192962000000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1.8960541007436749</v>
      </c>
      <c r="R262" s="6">
        <f t="shared" si="23"/>
        <v>0</v>
      </c>
    </row>
    <row r="263" spans="1:18" x14ac:dyDescent="0.2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 t="str">
        <f>[1]!s_div_ifdiv(A263,"2017/12/31")</f>
        <v>是</v>
      </c>
      <c r="F263" s="3" t="str">
        <f>[1]!s_div_progress(A263,"20171231")</f>
        <v>董事会预案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22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23"/>
        <v>0</v>
      </c>
    </row>
    <row r="264" spans="1:18" x14ac:dyDescent="0.2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 t="str">
        <f>[1]!s_div_ifdiv(A264,"2017/12/31")</f>
        <v>是</v>
      </c>
      <c r="F264" s="3" t="str">
        <f>[1]!s_div_progress(A264,"20171231")</f>
        <v>董事会预案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22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23"/>
        <v>0</v>
      </c>
    </row>
    <row r="265" spans="1:18" x14ac:dyDescent="0.2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 t="str">
        <f>[1]!s_div_ifdiv(A265,"2017/12/31")</f>
        <v>是</v>
      </c>
      <c r="F265" s="3" t="str">
        <f>[1]!s_div_progress(A265,"20171231")</f>
        <v>董事会预案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22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23"/>
        <v>0</v>
      </c>
    </row>
    <row r="266" spans="1:18" x14ac:dyDescent="0.2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 t="str">
        <f>[1]!s_div_ifdiv(A266,"2017/12/31")</f>
        <v>是</v>
      </c>
      <c r="F266" s="3" t="str">
        <f>[1]!s_div_progress(A266,"20171231")</f>
        <v>董事会预案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22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23"/>
        <v>0</v>
      </c>
    </row>
    <row r="267" spans="1:18" x14ac:dyDescent="0.2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 t="str">
        <f>[1]!s_div_ifdiv(A267,"2017/12/31")</f>
        <v>是</v>
      </c>
      <c r="F267" s="3" t="str">
        <f>[1]!s_div_progress(A267,"20171231")</f>
        <v>董事会预案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22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23"/>
        <v>0</v>
      </c>
    </row>
    <row r="268" spans="1:18" x14ac:dyDescent="0.2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 t="str">
        <f>[1]!s_div_ifdiv(A268,"2017/12/31")</f>
        <v>是</v>
      </c>
      <c r="F268" s="3" t="str">
        <f>[1]!s_div_progress(A268,"20171231")</f>
        <v>董事会预案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22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23"/>
        <v>0</v>
      </c>
    </row>
    <row r="269" spans="1:18" x14ac:dyDescent="0.2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 t="str">
        <f>[1]!s_div_ifdiv(A269,"2017/12/31")</f>
        <v>是</v>
      </c>
      <c r="F269" s="3" t="str">
        <f>[1]!s_div_progress(A269,"20171231")</f>
        <v>董事会预案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22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23"/>
        <v>0</v>
      </c>
    </row>
    <row r="270" spans="1:18" s="41" customFormat="1" x14ac:dyDescent="0.25">
      <c r="A270" s="35" t="s">
        <v>265</v>
      </c>
      <c r="B270" s="35" t="s">
        <v>266</v>
      </c>
      <c r="C270" s="36">
        <v>1.7719999999999999E-3</v>
      </c>
      <c r="D270" s="37">
        <f>C270*L270*[1]!s_dq_close("000300.SH",I270,1)</f>
        <v>1.952865594410378E-2</v>
      </c>
      <c r="E270" s="25" t="str">
        <f>[1]!s_div_ifdiv(A270,"2017/12/31")</f>
        <v>否</v>
      </c>
      <c r="F270" s="25" t="str">
        <f>[1]!s_div_progress(A270,"20171231")</f>
        <v>董事会预案</v>
      </c>
      <c r="G270" s="25">
        <f>[1]!s_div_exdate(A270,"2017/12/31")</f>
        <v>0</v>
      </c>
      <c r="H270" s="25">
        <f>[1]!s_div_ifdiv(A270,"2018/06/30")</f>
        <v>0</v>
      </c>
      <c r="I270" s="25" t="str">
        <f>[1]!s_div_recorddate(A270,"2016/12/31")</f>
        <v>2017-07-13</v>
      </c>
      <c r="J270" s="38">
        <f>[1]!s_div_cashbeforetax(A270,"2016/12/31")</f>
        <v>1.0999999999999999E-2</v>
      </c>
      <c r="K270" s="38">
        <f>[1]!s_dq_close(A270,I270,3)</f>
        <v>3.6800000262024222</v>
      </c>
      <c r="L270" s="36">
        <f t="shared" si="22"/>
        <v>2.989130413499332E-3</v>
      </c>
      <c r="M270" s="39">
        <f>[1]!s_performanceexpress_perfexnetprofittoshareholder(A270,"2017/12/31",1)</f>
        <v>0</v>
      </c>
      <c r="N270" s="40" t="str">
        <f>[1]!s_div_ifdiv(A270,"2017/06/30")</f>
        <v>否</v>
      </c>
      <c r="O270" s="25">
        <f>[1]!s_div_recorddate(A270,"2017/06/30")</f>
        <v>0</v>
      </c>
      <c r="P270" s="38">
        <f>[1]!s_div_cashbeforetax(A270,"2017/06/30")</f>
        <v>0</v>
      </c>
      <c r="Q270" s="38">
        <f>[1]!s_dq_close(A270,O270,3)</f>
        <v>0.5467046750204192</v>
      </c>
      <c r="R270" s="36">
        <f t="shared" si="23"/>
        <v>0</v>
      </c>
    </row>
    <row r="271" spans="1:18" x14ac:dyDescent="0.2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 t="str">
        <f>[1]!s_div_ifdiv(A271,"2017/12/31")</f>
        <v>是</v>
      </c>
      <c r="F271" s="3" t="str">
        <f>[1]!s_div_progress(A271,"20171231")</f>
        <v>董事会预案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22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23"/>
        <v>0</v>
      </c>
    </row>
    <row r="272" spans="1:18" x14ac:dyDescent="0.2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 t="str">
        <f>[1]!s_div_ifdiv(A272,"2017/12/31")</f>
        <v>是</v>
      </c>
      <c r="F272" s="3" t="str">
        <f>[1]!s_div_progress(A272,"20171231")</f>
        <v>董事会预案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22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23"/>
        <v>0</v>
      </c>
    </row>
    <row r="273" spans="1:18" x14ac:dyDescent="0.2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 t="str">
        <f>[1]!s_div_ifdiv(A273,"2017/12/31")</f>
        <v>是</v>
      </c>
      <c r="F273" s="3" t="str">
        <f>[1]!s_div_progress(A273,"20171231")</f>
        <v>董事会预案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22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23"/>
        <v>0</v>
      </c>
    </row>
    <row r="274" spans="1:18" x14ac:dyDescent="0.2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 t="str">
        <f>[1]!s_div_ifdiv(A274,"2017/12/31")</f>
        <v>是</v>
      </c>
      <c r="F274" s="3" t="str">
        <f>[1]!s_div_progress(A274,"20171231")</f>
        <v>董事会预案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22"/>
        <v>7.2568938306086976E-3</v>
      </c>
      <c r="M274" s="10">
        <f>[1]!s_performanceexpress_perfexnetprofittoshareholder(A274,"2017/12/31",1)</f>
        <v>2630341000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23"/>
        <v>0</v>
      </c>
    </row>
    <row r="275" spans="1:18" x14ac:dyDescent="0.2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 t="str">
        <f>[1]!s_div_ifdiv(A275,"2017/12/31")</f>
        <v>是</v>
      </c>
      <c r="F275" s="3" t="str">
        <f>[1]!s_div_progress(A275,"20171231")</f>
        <v>董事会预案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22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23"/>
        <v>0</v>
      </c>
    </row>
    <row r="276" spans="1:18" s="33" customFormat="1" x14ac:dyDescent="0.2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22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23"/>
        <v>0</v>
      </c>
    </row>
    <row r="277" spans="1:18" x14ac:dyDescent="0.2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 t="str">
        <f>[1]!s_div_ifdiv(A277,"2017/12/31")</f>
        <v>是</v>
      </c>
      <c r="F277" s="3" t="str">
        <f>[1]!s_div_progress(A277,"20171231")</f>
        <v>股东大会通过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22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23"/>
        <v>0</v>
      </c>
    </row>
    <row r="278" spans="1:18" x14ac:dyDescent="0.2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 t="str">
        <f>[1]!s_div_ifdiv(A278,"2017/12/31")</f>
        <v>是</v>
      </c>
      <c r="F278" s="3" t="str">
        <f>[1]!s_div_progress(A278,"20171231")</f>
        <v>董事会预案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22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23"/>
        <v>0</v>
      </c>
    </row>
    <row r="279" spans="1:18" x14ac:dyDescent="0.2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 t="str">
        <f>[1]!s_div_ifdiv(A279,"2017/12/31")</f>
        <v>是</v>
      </c>
      <c r="F279" s="3" t="str">
        <f>[1]!s_div_progress(A279,"20171231")</f>
        <v>董事会预案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22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23"/>
        <v>0</v>
      </c>
    </row>
    <row r="280" spans="1:18" x14ac:dyDescent="0.2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 t="str">
        <f>[1]!s_div_ifdiv(A280,"2017/12/31")</f>
        <v>是</v>
      </c>
      <c r="F280" s="3" t="str">
        <f>[1]!s_div_progress(A280,"20171231")</f>
        <v>股东大会通过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22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23"/>
        <v>0</v>
      </c>
    </row>
    <row r="281" spans="1:18" x14ac:dyDescent="0.2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 t="str">
        <f>[1]!s_div_ifdiv(A281,"2017/12/31")</f>
        <v>是</v>
      </c>
      <c r="F281" s="3" t="str">
        <f>[1]!s_div_progress(A281,"20171231")</f>
        <v>董事会预案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22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23"/>
        <v>0</v>
      </c>
    </row>
    <row r="282" spans="1:18" s="33" customFormat="1" x14ac:dyDescent="0.2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22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23"/>
        <v>0</v>
      </c>
    </row>
    <row r="283" spans="1:18" x14ac:dyDescent="0.2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 t="str">
        <f>[1]!s_div_ifdiv(A283,"2017/12/31")</f>
        <v>是</v>
      </c>
      <c r="F283" s="3" t="str">
        <f>[1]!s_div_progress(A283,"20171231")</f>
        <v>股东大会通过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22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23"/>
        <v>0</v>
      </c>
    </row>
    <row r="284" spans="1:18" x14ac:dyDescent="0.2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 t="str">
        <f>[1]!s_div_ifdiv(A284,"2017/12/31")</f>
        <v>是</v>
      </c>
      <c r="F284" s="3" t="str">
        <f>[1]!s_div_progress(A284,"20171231")</f>
        <v>董事会预案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22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23"/>
        <v>0</v>
      </c>
    </row>
    <row r="285" spans="1:18" x14ac:dyDescent="0.2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 t="str">
        <f>[1]!s_div_ifdiv(A285,"2017/12/31")</f>
        <v>是</v>
      </c>
      <c r="F285" s="3" t="str">
        <f>[1]!s_div_progress(A285,"20171231")</f>
        <v>董事会预案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ref="L285:L295" si="24">J285/K285</f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ref="R285:R295" si="25">P285/Q285</f>
        <v>0</v>
      </c>
    </row>
    <row r="286" spans="1:18" x14ac:dyDescent="0.2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 t="str">
        <f>[1]!s_div_ifdiv(A286,"2017/12/31")</f>
        <v>是</v>
      </c>
      <c r="F286" s="3" t="str">
        <f>[1]!s_div_progress(A286,"20171231")</f>
        <v>股东大会通过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24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25"/>
        <v>0</v>
      </c>
    </row>
    <row r="287" spans="1:18" x14ac:dyDescent="0.2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 t="str">
        <f>[1]!s_div_ifdiv(A287,"2017/12/31")</f>
        <v>是</v>
      </c>
      <c r="F287" s="3" t="str">
        <f>[1]!s_div_progress(A287,"20171231")</f>
        <v>董事会预案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24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25"/>
        <v>0</v>
      </c>
    </row>
    <row r="288" spans="1:18" s="33" customFormat="1" x14ac:dyDescent="0.2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董事会预案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24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25"/>
        <v>0</v>
      </c>
    </row>
    <row r="289" spans="1:18" x14ac:dyDescent="0.2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 t="str">
        <f>[1]!s_div_ifdiv(A289,"2017/12/31")</f>
        <v>是</v>
      </c>
      <c r="F289" s="3" t="str">
        <f>[1]!s_div_progress(A289,"20171231")</f>
        <v>股东大会通过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24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25"/>
        <v>1.7094018301630928E-2</v>
      </c>
    </row>
    <row r="290" spans="1:18" x14ac:dyDescent="0.2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 t="str">
        <f>[1]!s_div_ifdiv(A290,"2017/12/31")</f>
        <v>是</v>
      </c>
      <c r="F290" s="3" t="str">
        <f>[1]!s_div_progress(A290,"20171231")</f>
        <v>董事会预案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24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25"/>
        <v>0</v>
      </c>
    </row>
    <row r="291" spans="1:18" x14ac:dyDescent="0.2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 t="str">
        <f>[1]!s_div_ifdiv(A291,"2017/12/31")</f>
        <v>是</v>
      </c>
      <c r="F291" s="3" t="str">
        <f>[1]!s_div_progress(A291,"20171231")</f>
        <v>股东大会通过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24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25"/>
        <v>0</v>
      </c>
    </row>
    <row r="292" spans="1:18" x14ac:dyDescent="0.2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 t="str">
        <f>[1]!s_div_ifdiv(A292,"2017/12/31")</f>
        <v>是</v>
      </c>
      <c r="F292" s="3" t="str">
        <f>[1]!s_div_progress(A292,"20171231")</f>
        <v>董事会预案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24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25"/>
        <v>0</v>
      </c>
    </row>
    <row r="293" spans="1:18" x14ac:dyDescent="0.2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 t="str">
        <f>[1]!s_div_ifdiv(A293,"2017/12/31")</f>
        <v>是</v>
      </c>
      <c r="F293" s="3" t="str">
        <f>[1]!s_div_progress(A293,"20171231")</f>
        <v>董事会预案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24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25"/>
        <v>0</v>
      </c>
    </row>
    <row r="294" spans="1:18" x14ac:dyDescent="0.2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 t="str">
        <f>[1]!s_div_ifdiv(A294,"2017/12/31")</f>
        <v>是</v>
      </c>
      <c r="F294" s="3" t="str">
        <f>[1]!s_div_progress(A294,"20171231")</f>
        <v>董事会预案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24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25"/>
        <v>0</v>
      </c>
    </row>
    <row r="295" spans="1:18" s="41" customFormat="1" x14ac:dyDescent="0.25">
      <c r="A295" s="35" t="s">
        <v>355</v>
      </c>
      <c r="B295" s="35" t="s">
        <v>356</v>
      </c>
      <c r="C295" s="36">
        <v>7.4300000000000006E-4</v>
      </c>
      <c r="D295" s="37">
        <f>C295*L295*[1]!s_dq_close("000300.SH",I295,1)</f>
        <v>1.7033887330645209E-3</v>
      </c>
      <c r="E295" s="25" t="str">
        <f>[1]!s_div_ifdiv(A295,"2017/12/31")</f>
        <v>否</v>
      </c>
      <c r="F295" s="25" t="str">
        <f>[1]!s_div_progress(A295,"20171231")</f>
        <v>董事会预案</v>
      </c>
      <c r="G295" s="25">
        <f>[1]!s_div_exdate(A295,"2017/12/31")</f>
        <v>0</v>
      </c>
      <c r="H295" s="25">
        <f>[1]!s_div_ifdiv(A295,"2018/06/30")</f>
        <v>0</v>
      </c>
      <c r="I295" s="25" t="str">
        <f>[1]!s_div_recorddate(A295,"2016/12/31")</f>
        <v>2017-07-19</v>
      </c>
      <c r="J295" s="38">
        <f>[1]!s_div_cashbeforetax(A295,"2016/12/31")</f>
        <v>1.6E-2</v>
      </c>
      <c r="K295" s="38">
        <f>[1]!s_dq_close(A295,I295,3)</f>
        <v>26.030011071536496</v>
      </c>
      <c r="L295" s="36">
        <f t="shared" si="24"/>
        <v>6.1467511312339809E-4</v>
      </c>
      <c r="M295" s="39">
        <f>[1]!s_performanceexpress_perfexnetprofittoshareholder(A295,"2017/12/31",1)</f>
        <v>0</v>
      </c>
      <c r="N295" s="40" t="str">
        <f>[1]!s_div_ifdiv(A295,"2017/06/30")</f>
        <v>否</v>
      </c>
      <c r="O295" s="25">
        <f>[1]!s_div_recorddate(A295,"2017/06/30")</f>
        <v>0</v>
      </c>
      <c r="P295" s="38">
        <f>[1]!s_div_cashbeforetax(A295,"2017/06/30")</f>
        <v>0</v>
      </c>
      <c r="Q295" s="38">
        <f>[1]!s_dq_close(A295,O295,3)</f>
        <v>3.3140303860424338</v>
      </c>
      <c r="R295" s="36">
        <f t="shared" si="25"/>
        <v>0</v>
      </c>
    </row>
    <row r="296" spans="1:18" x14ac:dyDescent="0.25">
      <c r="A296" s="1"/>
      <c r="B296" s="1"/>
      <c r="C296" s="1"/>
      <c r="D296" s="1"/>
      <c r="F296" s="1"/>
      <c r="G296" s="1"/>
      <c r="H296" s="1"/>
    </row>
    <row r="297" spans="1:18" x14ac:dyDescent="0.25">
      <c r="A297" s="1"/>
      <c r="B297" s="1"/>
      <c r="C297" s="1"/>
      <c r="D297" s="1"/>
      <c r="F297" s="1"/>
      <c r="G297" s="1"/>
      <c r="H297" s="1"/>
    </row>
    <row r="298" spans="1:18" x14ac:dyDescent="0.25">
      <c r="A298" s="19" t="s">
        <v>622</v>
      </c>
      <c r="B298" s="1"/>
      <c r="C298" s="1"/>
      <c r="D298" s="22">
        <f>SUM(D192:D295)</f>
        <v>30.916038825560133</v>
      </c>
      <c r="F298" s="1"/>
      <c r="G298" s="1"/>
      <c r="H298" s="1"/>
    </row>
    <row r="299" spans="1:18" x14ac:dyDescent="0.25">
      <c r="A299" s="1"/>
      <c r="B299" s="1"/>
      <c r="C299" s="1"/>
      <c r="D299" s="1"/>
      <c r="F299" s="1"/>
      <c r="G299" s="1"/>
      <c r="H299" s="1"/>
    </row>
    <row r="300" spans="1:18" x14ac:dyDescent="0.25">
      <c r="A300" s="5"/>
      <c r="B300" s="5"/>
      <c r="C300" s="6"/>
      <c r="E300" s="3"/>
      <c r="F300" s="13"/>
    </row>
    <row r="301" spans="1:18" x14ac:dyDescent="0.25">
      <c r="A301" s="9" t="s">
        <v>607</v>
      </c>
      <c r="B301" s="3"/>
      <c r="E301" s="4"/>
      <c r="F301" s="14"/>
    </row>
    <row r="302" spans="1:18" x14ac:dyDescent="0.2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2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 t="shared" ref="L303:L337" si="26"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0.46092137826065072</v>
      </c>
      <c r="R303" s="28">
        <f t="shared" ref="R303:R337" si="27">P303/Q303</f>
        <v>0</v>
      </c>
    </row>
    <row r="304" spans="1:18" x14ac:dyDescent="0.2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 t="str">
        <f>[1]!s_div_ifdiv(A304,"2017/12/31")</f>
        <v>是</v>
      </c>
      <c r="F304" s="3" t="str">
        <f>[1]!s_div_progress(A304,"20171231")</f>
        <v>董事会预案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si="26"/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si="27"/>
        <v>2.016128982969928E-2</v>
      </c>
    </row>
    <row r="305" spans="1:18" x14ac:dyDescent="0.2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 t="str">
        <f>[1]!s_div_ifdiv(A305,"2017/12/31")</f>
        <v>是</v>
      </c>
      <c r="F305" s="3" t="str">
        <f>[1]!s_div_progress(A305,"20171231")</f>
        <v>董事会预案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26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27"/>
        <v>0</v>
      </c>
    </row>
    <row r="306" spans="1:18" s="33" customFormat="1" x14ac:dyDescent="0.2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26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27"/>
        <v>2.3696682712425208E-3</v>
      </c>
    </row>
    <row r="307" spans="1:18" x14ac:dyDescent="0.2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 t="str">
        <f>[1]!s_div_ifdiv(A307,"2017/12/31")</f>
        <v>是</v>
      </c>
      <c r="F307" s="3" t="str">
        <f>[1]!s_div_progress(A307,"20171231")</f>
        <v>董事会预案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26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27"/>
        <v>0</v>
      </c>
    </row>
    <row r="308" spans="1:18" x14ac:dyDescent="0.2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 t="str">
        <f>[1]!s_div_ifdiv(A308,"2017/12/31")</f>
        <v>是</v>
      </c>
      <c r="F308" s="3" t="str">
        <f>[1]!s_div_progress(A308,"20171231")</f>
        <v>股东大会通过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26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27"/>
        <v>0</v>
      </c>
    </row>
    <row r="309" spans="1:18" x14ac:dyDescent="0.2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 t="str">
        <f>[1]!s_div_ifdiv(A309,"2017/12/31")</f>
        <v>是</v>
      </c>
      <c r="F309" s="3" t="str">
        <f>[1]!s_div_progress(A309,"20171231")</f>
        <v>董事会预案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26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27"/>
        <v>0</v>
      </c>
    </row>
    <row r="310" spans="1:18" x14ac:dyDescent="0.2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 t="str">
        <f>[1]!s_div_ifdiv(A310,"2017/12/31")</f>
        <v>是</v>
      </c>
      <c r="F310" s="3" t="str">
        <f>[1]!s_div_progress(A310,"20171231")</f>
        <v>董事会预案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26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27"/>
        <v>0</v>
      </c>
    </row>
    <row r="311" spans="1:18" x14ac:dyDescent="0.2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 t="str">
        <f>[1]!s_div_ifdiv(A311,"2017/12/31")</f>
        <v>是</v>
      </c>
      <c r="F311" s="3" t="str">
        <f>[1]!s_div_progress(A311,"20171231")</f>
        <v>董事会预案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26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27"/>
        <v>0</v>
      </c>
    </row>
    <row r="312" spans="1:18" x14ac:dyDescent="0.2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 t="str">
        <f>[1]!s_div_ifdiv(A312,"2017/12/31")</f>
        <v>是</v>
      </c>
      <c r="F312" s="3" t="str">
        <f>[1]!s_div_progress(A312,"20171231")</f>
        <v>董事会预案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26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27"/>
        <v>0</v>
      </c>
    </row>
    <row r="313" spans="1:18" x14ac:dyDescent="0.2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 t="str">
        <f>[1]!s_div_ifdiv(A313,"2017/12/31")</f>
        <v>是</v>
      </c>
      <c r="F313" s="3" t="str">
        <f>[1]!s_div_progress(A313,"20171231")</f>
        <v>董事会预案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26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27"/>
        <v>0</v>
      </c>
    </row>
    <row r="314" spans="1:18" x14ac:dyDescent="0.2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 t="str">
        <f>[1]!s_div_ifdiv(A314,"2017/12/31")</f>
        <v>是</v>
      </c>
      <c r="F314" s="3" t="str">
        <f>[1]!s_div_progress(A314,"20171231")</f>
        <v>董事会预案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26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27"/>
        <v>0</v>
      </c>
    </row>
    <row r="315" spans="1:18" x14ac:dyDescent="0.2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 t="str">
        <f>[1]!s_div_ifdiv(A315,"2017/12/31")</f>
        <v>是</v>
      </c>
      <c r="F315" s="3" t="str">
        <f>[1]!s_div_progress(A315,"20171231")</f>
        <v>董事会预案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26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27"/>
        <v>0</v>
      </c>
    </row>
    <row r="316" spans="1:18" x14ac:dyDescent="0.2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 t="str">
        <f>[1]!s_div_ifdiv(A316,"2017/12/31")</f>
        <v>是</v>
      </c>
      <c r="F316" s="3" t="str">
        <f>[1]!s_div_progress(A316,"20171231")</f>
        <v>董事会预案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26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27"/>
        <v>0</v>
      </c>
    </row>
    <row r="317" spans="1:18" x14ac:dyDescent="0.2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 t="str">
        <f>[1]!s_div_ifdiv(A317,"2017/12/31")</f>
        <v>是</v>
      </c>
      <c r="F317" s="3" t="str">
        <f>[1]!s_div_progress(A317,"20171231")</f>
        <v>董事会预案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26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27"/>
        <v>0</v>
      </c>
    </row>
    <row r="318" spans="1:18" x14ac:dyDescent="0.2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 t="str">
        <f>[1]!s_div_ifdiv(A318,"2017/12/31")</f>
        <v>是</v>
      </c>
      <c r="F318" s="3" t="str">
        <f>[1]!s_div_progress(A318,"20171231")</f>
        <v>董事会预案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26"/>
        <v>1.7984046251550555E-2</v>
      </c>
      <c r="M318" s="10">
        <f>[1]!s_performanceexpress_perfexnetprofittoshareholder(A318,"2017/12/31",1)</f>
        <v>6926034300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27"/>
        <v>0</v>
      </c>
    </row>
    <row r="319" spans="1:18" x14ac:dyDescent="0.2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 t="str">
        <f>[1]!s_div_ifdiv(A319,"2017/12/31")</f>
        <v>是</v>
      </c>
      <c r="F319" s="3" t="str">
        <f>[1]!s_div_progress(A319,"20171231")</f>
        <v>董事会预案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26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27"/>
        <v>0</v>
      </c>
    </row>
    <row r="320" spans="1:18" x14ac:dyDescent="0.2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 t="str">
        <f>[1]!s_div_ifdiv(A320,"2017/12/31")</f>
        <v>是</v>
      </c>
      <c r="F320" s="3" t="str">
        <f>[1]!s_div_progress(A320,"20171231")</f>
        <v>董事会预案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26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27"/>
        <v>0</v>
      </c>
    </row>
    <row r="321" spans="1:18" x14ac:dyDescent="0.2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 t="str">
        <f>[1]!s_div_ifdiv(A321,"2017/12/31")</f>
        <v>是</v>
      </c>
      <c r="F321" s="3" t="str">
        <f>[1]!s_div_progress(A321,"20171231")</f>
        <v>董事会预案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26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27"/>
        <v>0</v>
      </c>
    </row>
    <row r="322" spans="1:18" x14ac:dyDescent="0.2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 t="str">
        <f>[1]!s_div_ifdiv(A322,"2017/12/31")</f>
        <v>是</v>
      </c>
      <c r="F322" s="3" t="str">
        <f>[1]!s_div_progress(A322,"20171231")</f>
        <v>董事会预案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26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27"/>
        <v>0</v>
      </c>
    </row>
    <row r="323" spans="1:18" x14ac:dyDescent="0.2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 t="str">
        <f>[1]!s_div_ifdiv(A323,"2017/12/31")</f>
        <v>是</v>
      </c>
      <c r="F323" s="3" t="str">
        <f>[1]!s_div_progress(A323,"20171231")</f>
        <v>董事会预案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26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27"/>
        <v>0</v>
      </c>
    </row>
    <row r="324" spans="1:18" x14ac:dyDescent="0.2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 t="str">
        <f>[1]!s_div_ifdiv(A324,"2017/12/31")</f>
        <v>是</v>
      </c>
      <c r="F324" s="3" t="str">
        <f>[1]!s_div_progress(A324,"20171231")</f>
        <v>董事会预案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26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27"/>
        <v>0</v>
      </c>
    </row>
    <row r="325" spans="1:18" x14ac:dyDescent="0.2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 t="str">
        <f>[1]!s_div_ifdiv(A325,"2017/12/31")</f>
        <v>是</v>
      </c>
      <c r="F325" s="3" t="str">
        <f>[1]!s_div_progress(A325,"20171231")</f>
        <v>董事会预案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26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27"/>
        <v>0</v>
      </c>
    </row>
    <row r="326" spans="1:18" s="41" customFormat="1" x14ac:dyDescent="0.25">
      <c r="A326" s="35" t="s">
        <v>487</v>
      </c>
      <c r="B326" s="35" t="s">
        <v>488</v>
      </c>
      <c r="C326" s="36">
        <v>4.8170000000000001E-3</v>
      </c>
      <c r="D326" s="37">
        <f>C326*L326*[1]!s_dq_close("000300.SH",I326,1)</f>
        <v>0.45679318770598637</v>
      </c>
      <c r="E326" s="25" t="str">
        <f>[1]!s_div_ifdiv(A326,"2017/12/31")</f>
        <v>否</v>
      </c>
      <c r="F326" s="25" t="str">
        <f>[1]!s_div_progress(A326,"20171231")</f>
        <v>董事会预案</v>
      </c>
      <c r="G326" s="25">
        <f>[1]!s_div_exdate(A326,"2017/12/31")</f>
        <v>0</v>
      </c>
      <c r="H326" s="25">
        <f>[1]!s_div_ifdiv(A326,"2018/06/30")</f>
        <v>0</v>
      </c>
      <c r="I326" s="25" t="str">
        <f>[1]!s_div_recorddate(A326,"2016/12/31")</f>
        <v>2017-08-07</v>
      </c>
      <c r="J326" s="38">
        <f>[1]!s_div_cashbeforetax(A326,"2016/12/31")</f>
        <v>0.5</v>
      </c>
      <c r="K326" s="38">
        <f>[1]!s_dq_close(A326,I326,3)</f>
        <v>19.649998111568529</v>
      </c>
      <c r="L326" s="36">
        <f t="shared" si="26"/>
        <v>2.5445295066244072E-2</v>
      </c>
      <c r="M326" s="39">
        <f>[1]!s_performanceexpress_perfexnetprofittoshareholder(A326,"2017/12/31",1)</f>
        <v>9353805700</v>
      </c>
      <c r="N326" s="40" t="str">
        <f>[1]!s_div_ifdiv(A326,"2017/06/30")</f>
        <v>否</v>
      </c>
      <c r="O326" s="25">
        <f>[1]!s_div_recorddate(A326,"2017/06/30")</f>
        <v>0</v>
      </c>
      <c r="P326" s="38">
        <f>[1]!s_div_cashbeforetax(A326,"2017/06/30")</f>
        <v>0</v>
      </c>
      <c r="Q326" s="38">
        <f>[1]!s_dq_close(A326,O326,3)</f>
        <v>18.497844992274995</v>
      </c>
      <c r="R326" s="36">
        <f t="shared" si="27"/>
        <v>0</v>
      </c>
    </row>
    <row r="327" spans="1:18" x14ac:dyDescent="0.2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 t="str">
        <f>[1]!s_div_ifdiv(A327,"2017/12/31")</f>
        <v>是</v>
      </c>
      <c r="F327" s="3" t="str">
        <f>[1]!s_div_progress(A327,"20171231")</f>
        <v>董事会预案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26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27"/>
        <v>0</v>
      </c>
    </row>
    <row r="328" spans="1:18" x14ac:dyDescent="0.2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 t="str">
        <f>[1]!s_div_ifdiv(A328,"2017/12/31")</f>
        <v>是</v>
      </c>
      <c r="F328" s="3" t="str">
        <f>[1]!s_div_progress(A328,"20171231")</f>
        <v>董事会预案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26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27"/>
        <v>0</v>
      </c>
    </row>
    <row r="329" spans="1:18" x14ac:dyDescent="0.2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26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27"/>
        <v>0</v>
      </c>
    </row>
    <row r="330" spans="1:18" x14ac:dyDescent="0.2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 t="str">
        <f>[1]!s_div_ifdiv(A330,"2017/12/31")</f>
        <v>是</v>
      </c>
      <c r="F330" s="3" t="str">
        <f>[1]!s_div_progress(A330,"20171231")</f>
        <v>董事会预案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26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27"/>
        <v>0</v>
      </c>
    </row>
    <row r="331" spans="1:18" x14ac:dyDescent="0.2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 t="str">
        <f>[1]!s_div_ifdiv(A331,"2017/12/31")</f>
        <v>是</v>
      </c>
      <c r="F331" s="3" t="str">
        <f>[1]!s_div_progress(A331,"20171231")</f>
        <v>董事会预案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26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27"/>
        <v>0</v>
      </c>
    </row>
    <row r="332" spans="1:18" x14ac:dyDescent="0.2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 t="str">
        <f>[1]!s_div_ifdiv(A332,"2017/12/31")</f>
        <v>是</v>
      </c>
      <c r="F332" s="3" t="str">
        <f>[1]!s_div_progress(A332,"20171231")</f>
        <v>董事会预案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26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27"/>
        <v>0</v>
      </c>
    </row>
    <row r="333" spans="1:18" x14ac:dyDescent="0.2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 t="str">
        <f>[1]!s_div_ifdiv(A333,"2017/12/31")</f>
        <v>是</v>
      </c>
      <c r="F333" s="3" t="str">
        <f>[1]!s_div_progress(A333,"20171231")</f>
        <v>董事会预案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26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27"/>
        <v>0</v>
      </c>
    </row>
    <row r="334" spans="1:18" x14ac:dyDescent="0.2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 t="str">
        <f>[1]!s_div_ifdiv(A334,"2017/12/31")</f>
        <v>是</v>
      </c>
      <c r="F334" s="3" t="str">
        <f>[1]!s_div_progress(A334,"20171231")</f>
        <v>董事会预案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26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27"/>
        <v>0</v>
      </c>
    </row>
    <row r="335" spans="1:18" x14ac:dyDescent="0.2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26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27"/>
        <v>0</v>
      </c>
    </row>
    <row r="336" spans="1:18" x14ac:dyDescent="0.2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 t="str">
        <f>[1]!s_div_ifdiv(A336,"2017/12/31")</f>
        <v>是</v>
      </c>
      <c r="F336" s="3" t="str">
        <f>[1]!s_div_progress(A336,"20171231")</f>
        <v>董事会预案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26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27"/>
        <v>0</v>
      </c>
    </row>
    <row r="337" spans="1:18" x14ac:dyDescent="0.2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 t="str">
        <f>[1]!s_div_ifdiv(A337,"2017/12/31")</f>
        <v>是</v>
      </c>
      <c r="F337" s="3" t="str">
        <f>[1]!s_div_progress(A337,"20171231")</f>
        <v>董事会预案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26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27"/>
        <v>0</v>
      </c>
    </row>
    <row r="338" spans="1:18" x14ac:dyDescent="0.25">
      <c r="A338" s="5"/>
      <c r="B338" s="5"/>
      <c r="C338" s="6"/>
      <c r="E338" s="3"/>
      <c r="F338" s="13"/>
    </row>
    <row r="339" spans="1:18" x14ac:dyDescent="0.25">
      <c r="A339" s="5"/>
      <c r="B339" s="5"/>
      <c r="C339" s="6"/>
      <c r="E339" s="3"/>
      <c r="F339" s="13"/>
    </row>
    <row r="340" spans="1:18" x14ac:dyDescent="0.2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25">
      <c r="A341" s="5"/>
      <c r="B341" s="5"/>
      <c r="C341" s="6"/>
      <c r="E341" s="3"/>
      <c r="F341" s="13"/>
    </row>
    <row r="342" spans="1:18" x14ac:dyDescent="0.25">
      <c r="A342" s="5"/>
      <c r="B342" s="5"/>
      <c r="C342" s="6"/>
      <c r="E342" s="3"/>
      <c r="F342" s="13"/>
    </row>
    <row r="343" spans="1:18" x14ac:dyDescent="0.25">
      <c r="A343" s="5"/>
      <c r="B343" s="5"/>
      <c r="C343" s="6"/>
      <c r="E343" s="3"/>
      <c r="F343" s="13"/>
    </row>
    <row r="344" spans="1:18" x14ac:dyDescent="0.25">
      <c r="A344" s="9" t="s">
        <v>620</v>
      </c>
      <c r="B344" s="3"/>
      <c r="E344" s="4"/>
      <c r="F344" s="14"/>
    </row>
    <row r="345" spans="1:18" x14ac:dyDescent="0.2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2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 t="str">
        <f>[1]!s_div_ifdiv(A346,"2017/12/31")</f>
        <v>是</v>
      </c>
      <c r="F346" s="3" t="str">
        <f>[1]!s_div_progress(A346,"20171231")</f>
        <v>董事会预案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2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 t="str">
        <f>[1]!s_div_ifdiv(A347,"2017/12/31")</f>
        <v>是</v>
      </c>
      <c r="F347" s="3" t="str">
        <f>[1]!s_div_progress(A347,"20171231")</f>
        <v>董事会预案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28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29">P347/Q347</f>
        <v>2.5641025620848873E-3</v>
      </c>
    </row>
    <row r="348" spans="1:18" x14ac:dyDescent="0.2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 t="str">
        <f>[1]!s_div_ifdiv(A348,"2017/12/31")</f>
        <v>是</v>
      </c>
      <c r="F348" s="3" t="str">
        <f>[1]!s_div_progress(A348,"20171231")</f>
        <v>董事会预案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28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29"/>
        <v>0</v>
      </c>
    </row>
    <row r="349" spans="1:18" x14ac:dyDescent="0.2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 t="str">
        <f>[1]!s_div_ifdiv(A349,"2017/12/31")</f>
        <v>是</v>
      </c>
      <c r="F349" s="3" t="str">
        <f>[1]!s_div_progress(A349,"20171231")</f>
        <v>董事会预案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28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29"/>
        <v>0</v>
      </c>
    </row>
    <row r="350" spans="1:18" x14ac:dyDescent="0.2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 t="str">
        <f>[1]!s_div_ifdiv(A350,"2017/12/31")</f>
        <v>是</v>
      </c>
      <c r="F350" s="3" t="str">
        <f>[1]!s_div_progress(A350,"20171231")</f>
        <v>董事会预案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28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29"/>
        <v>0</v>
      </c>
    </row>
    <row r="351" spans="1:18" x14ac:dyDescent="0.2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 t="str">
        <f>[1]!s_div_ifdiv(A351,"2017/12/31")</f>
        <v>是</v>
      </c>
      <c r="F351" s="3" t="str">
        <f>[1]!s_div_progress(A351,"20171231")</f>
        <v>董事会预案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28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29"/>
        <v>0</v>
      </c>
    </row>
    <row r="352" spans="1:18" s="41" customFormat="1" x14ac:dyDescent="0.25">
      <c r="A352" s="35" t="s">
        <v>47</v>
      </c>
      <c r="B352" s="35" t="s">
        <v>48</v>
      </c>
      <c r="C352" s="36">
        <v>2.1065E-2</v>
      </c>
      <c r="D352" s="37">
        <f>C352*L352*[1]!s_dq_close("000300.SH",I352,1)</f>
        <v>3.6054357106911272</v>
      </c>
      <c r="E352" s="25" t="str">
        <f>[1]!s_div_ifdiv(A352,"2017/12/31")</f>
        <v>否</v>
      </c>
      <c r="F352" s="25" t="str">
        <f>[1]!s_div_progress(A352,"20171231")</f>
        <v>董事会预案</v>
      </c>
      <c r="G352" s="25">
        <f>[1]!s_div_exdate(A352,"2017/12/31")</f>
        <v>0</v>
      </c>
      <c r="H352" s="25">
        <f>[1]!s_div_ifdiv(A352,"2018/06/30")</f>
        <v>0</v>
      </c>
      <c r="I352" s="25" t="str">
        <f>[1]!s_div_recorddate(A352,"2016/12/31")</f>
        <v>2017-07-04</v>
      </c>
      <c r="J352" s="38">
        <f>[1]!s_div_cashbeforetax(A352,"2016/12/31")</f>
        <v>1.8</v>
      </c>
      <c r="K352" s="38">
        <f>[1]!s_dq_close(A352,I352,3)</f>
        <v>38.069999892853119</v>
      </c>
      <c r="L352" s="36">
        <f>J352/K352</f>
        <v>4.7281324010140437E-2</v>
      </c>
      <c r="M352" s="39">
        <f>[1]!s_performanceexpress_perfexnetprofittoshareholder(A352,"2017/12/31",1)</f>
        <v>0</v>
      </c>
      <c r="N352" s="40" t="str">
        <f>[1]!s_div_ifdiv(A352,"2017/06/30")</f>
        <v>否</v>
      </c>
      <c r="O352" s="25">
        <f>[1]!s_div_recorddate(A352,"2017/06/30")</f>
        <v>0</v>
      </c>
      <c r="P352" s="38">
        <f>[1]!s_div_cashbeforetax(A352,"2017/06/30")</f>
        <v>0</v>
      </c>
      <c r="Q352" s="38">
        <f>[1]!s_dq_close(A352,O352,3)</f>
        <v>0.33441595817970599</v>
      </c>
      <c r="R352" s="36">
        <f>P352/Q352</f>
        <v>0</v>
      </c>
    </row>
    <row r="354" spans="1:18" x14ac:dyDescent="0.25">
      <c r="A354" s="19" t="s">
        <v>622</v>
      </c>
      <c r="D354" s="22">
        <f>SUM(D346:D352)</f>
        <v>6.1793303513312292</v>
      </c>
    </row>
    <row r="358" spans="1:18" s="4" customFormat="1" x14ac:dyDescent="0.2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2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2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2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30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2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30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2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30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2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2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2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2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2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31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2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31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2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31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2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2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2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2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32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2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2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2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2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33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25">
      <c r="A390" s="5" t="s">
        <v>4</v>
      </c>
      <c r="B390" s="5" t="s">
        <v>5</v>
      </c>
      <c r="C390" s="6">
        <v>1.433E-3</v>
      </c>
      <c r="D390" s="18">
        <f>C390*I390*[1]!s_dq_close("000300.SH",F390,1)</f>
        <v>2.6391041716775084E-2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6.6826475334582192</v>
      </c>
      <c r="I390" s="6">
        <f t="shared" si="33"/>
        <v>4.4892387111243057E-3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2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0.12515416405458538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15.706584301842726</v>
      </c>
      <c r="I391" s="6">
        <f t="shared" si="33"/>
        <v>3.1833783233273641E-2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2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25">
      <c r="A394" s="19" t="s">
        <v>622</v>
      </c>
      <c r="D394" s="22">
        <f>SUM(D389:D391)</f>
        <v>0.17204204444366633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2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25">
      <c r="A400" s="21" t="s">
        <v>623</v>
      </c>
      <c r="B400" s="17">
        <f>D20</f>
        <v>0</v>
      </c>
      <c r="C400" s="17">
        <v>0</v>
      </c>
      <c r="D400" s="17">
        <f>B400+C400</f>
        <v>0</v>
      </c>
      <c r="E400" s="17">
        <v>0</v>
      </c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25">
      <c r="A401" s="21" t="s">
        <v>624</v>
      </c>
      <c r="B401" s="17">
        <f>D30</f>
        <v>0.10121715820136296</v>
      </c>
      <c r="C401" s="17">
        <v>0</v>
      </c>
      <c r="D401" s="17">
        <f t="shared" ref="D401:D409" si="34">B401+C401</f>
        <v>0.10121715820136296</v>
      </c>
      <c r="E401" s="17">
        <f>SUM(D26:D28)</f>
        <v>0.10121715820136296</v>
      </c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25">
      <c r="A402" s="21" t="s">
        <v>626</v>
      </c>
      <c r="B402" s="17">
        <f>D84</f>
        <v>9.9840404033250163</v>
      </c>
      <c r="C402" s="17">
        <v>0</v>
      </c>
      <c r="D402" s="17">
        <f>B402+C402</f>
        <v>9.9840404033250163</v>
      </c>
      <c r="E402" s="17">
        <f>SUM(D34:D42)</f>
        <v>3.1558816618174528</v>
      </c>
      <c r="F402" s="15">
        <f>D400:D402-E400:E402</f>
        <v>6.8281587415075631</v>
      </c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25">
      <c r="A403" s="21" t="s">
        <v>627</v>
      </c>
      <c r="B403" s="17">
        <f>D186</f>
        <v>19.424987032965539</v>
      </c>
      <c r="C403" s="17">
        <v>0</v>
      </c>
      <c r="D403" s="17">
        <f t="shared" si="34"/>
        <v>19.424987032965539</v>
      </c>
      <c r="E403" s="17"/>
      <c r="F403" s="15">
        <f>SUM(D400:D403)-SUM(E400:E402)</f>
        <v>26.253145774473104</v>
      </c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25">
      <c r="A404" s="21" t="s">
        <v>628</v>
      </c>
      <c r="B404" s="17">
        <f>D298</f>
        <v>30.916038825560133</v>
      </c>
      <c r="C404" s="17">
        <v>0</v>
      </c>
      <c r="D404" s="17">
        <f>B404+C404</f>
        <v>30.916038825560133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25">
      <c r="A405" s="21" t="s">
        <v>629</v>
      </c>
      <c r="B405" s="17">
        <f>D340</f>
        <v>7.3474053037460179</v>
      </c>
      <c r="C405" s="17">
        <v>0</v>
      </c>
      <c r="D405" s="17">
        <f t="shared" si="34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25">
      <c r="A406" s="21" t="s">
        <v>630</v>
      </c>
      <c r="B406" s="17">
        <f>D354</f>
        <v>6.1793303513312292</v>
      </c>
      <c r="C406" s="17">
        <f>D367</f>
        <v>2.7003224154791101</v>
      </c>
      <c r="D406" s="17">
        <f>B406+C406</f>
        <v>8.8796527668103398</v>
      </c>
      <c r="E406" s="17"/>
      <c r="F406" s="15">
        <f>SUM(D400:D406)-SUM(E401:E402)</f>
        <v>73.396242670589601</v>
      </c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25">
      <c r="A407" s="21" t="s">
        <v>641</v>
      </c>
      <c r="B407" s="17">
        <v>0</v>
      </c>
      <c r="C407" s="17">
        <f>D376</f>
        <v>1.2631880669121895</v>
      </c>
      <c r="D407" s="17">
        <f t="shared" si="34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25">
      <c r="A408" s="21" t="s">
        <v>640</v>
      </c>
      <c r="B408" s="17">
        <v>0</v>
      </c>
      <c r="C408" s="17">
        <f>D384</f>
        <v>3.2293018211511898E-2</v>
      </c>
      <c r="D408" s="17">
        <f t="shared" si="34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25">
      <c r="A409" s="21" t="s">
        <v>642</v>
      </c>
      <c r="B409" s="17">
        <v>0</v>
      </c>
      <c r="C409" s="17">
        <f>D394</f>
        <v>0.17204204444366633</v>
      </c>
      <c r="D409" s="17">
        <f t="shared" si="34"/>
        <v>0.17204204444366633</v>
      </c>
      <c r="E409" s="17"/>
      <c r="F409" s="15">
        <f>SUM(D400:D409)-SUM(E400:E409)</f>
        <v>74.863765800156983</v>
      </c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sortState ref="A50:R77">
    <sortCondition ref="G50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3"/>
  <sheetViews>
    <sheetView workbookViewId="0">
      <selection activeCell="E2" sqref="E2:E7"/>
    </sheetView>
  </sheetViews>
  <sheetFormatPr defaultRowHeight="14.4" x14ac:dyDescent="0.25"/>
  <sheetData>
    <row r="2" spans="4:5" x14ac:dyDescent="0.25">
      <c r="D2">
        <v>2</v>
      </c>
      <c r="E2" t="s">
        <v>647</v>
      </c>
    </row>
    <row r="3" spans="4:5" x14ac:dyDescent="0.25">
      <c r="D3">
        <v>3</v>
      </c>
      <c r="E3" t="s">
        <v>648</v>
      </c>
    </row>
    <row r="4" spans="4:5" x14ac:dyDescent="0.25">
      <c r="D4">
        <v>1</v>
      </c>
      <c r="E4" t="s">
        <v>646</v>
      </c>
    </row>
    <row r="5" spans="4:5" x14ac:dyDescent="0.25">
      <c r="D5" s="1">
        <v>4</v>
      </c>
      <c r="E5" s="1" t="s">
        <v>649</v>
      </c>
    </row>
    <row r="6" spans="4:5" x14ac:dyDescent="0.25">
      <c r="D6" s="1">
        <v>6</v>
      </c>
      <c r="E6" s="1" t="s">
        <v>651</v>
      </c>
    </row>
    <row r="7" spans="4:5" x14ac:dyDescent="0.25">
      <c r="D7" s="1">
        <v>5</v>
      </c>
      <c r="E7" s="1" t="s">
        <v>650</v>
      </c>
    </row>
    <row r="8" spans="4:5" x14ac:dyDescent="0.25">
      <c r="D8" s="1">
        <v>7</v>
      </c>
      <c r="E8" s="1" t="s">
        <v>652</v>
      </c>
    </row>
    <row r="9" spans="4:5" x14ac:dyDescent="0.25">
      <c r="D9" s="1">
        <v>8</v>
      </c>
      <c r="E9" s="1" t="s">
        <v>653</v>
      </c>
    </row>
    <row r="10" spans="4:5" x14ac:dyDescent="0.25">
      <c r="D10" s="1">
        <v>9</v>
      </c>
      <c r="E10" s="1" t="s">
        <v>654</v>
      </c>
    </row>
    <row r="11" spans="4:5" x14ac:dyDescent="0.25">
      <c r="D11" s="1">
        <v>10</v>
      </c>
      <c r="E11" s="1" t="s">
        <v>655</v>
      </c>
    </row>
    <row r="12" spans="4:5" x14ac:dyDescent="0.25">
      <c r="D12" s="1">
        <v>11</v>
      </c>
      <c r="E12" s="1" t="s">
        <v>656</v>
      </c>
    </row>
    <row r="13" spans="4:5" x14ac:dyDescent="0.25">
      <c r="D13" s="1">
        <v>12</v>
      </c>
      <c r="E13" s="1" t="s">
        <v>657</v>
      </c>
    </row>
  </sheetData>
  <sortState ref="D2:E13">
    <sortCondition ref="E2:E13" customList="b,c,a,d,f,e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沪深300分红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2018-05-17T00:54:04Z</dcterms:modified>
</cp:coreProperties>
</file>