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345" windowWidth="4770" windowHeight="2955"/>
  </bookViews>
  <sheets>
    <sheet name="模板" sheetId="1" r:id="rId1"/>
    <sheet name="20170508" sheetId="8" r:id="rId2"/>
    <sheet name="20170503" sheetId="7" r:id="rId3"/>
    <sheet name="20170426" sheetId="6" r:id="rId4"/>
    <sheet name="20170417" sheetId="5" r:id="rId5"/>
    <sheet name="20170412" sheetId="4" r:id="rId6"/>
    <sheet name="20170411" sheetId="3" r:id="rId7"/>
    <sheet name="20170410" sheetId="2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D96" i="1" l="1"/>
  <c r="D97" i="1"/>
  <c r="D98" i="1"/>
  <c r="D99" i="1"/>
  <c r="D95" i="1"/>
  <c r="C87" i="1" l="1"/>
  <c r="C86" i="1"/>
  <c r="C85" i="1"/>
  <c r="C84" i="1"/>
  <c r="K98" i="1"/>
  <c r="K99" i="1"/>
  <c r="K96" i="1"/>
  <c r="K97" i="1"/>
  <c r="K95" i="1"/>
  <c r="I95" i="1"/>
  <c r="I97" i="1"/>
  <c r="I98" i="1"/>
  <c r="I99" i="1"/>
  <c r="L96" i="1"/>
  <c r="L98" i="1"/>
  <c r="L99" i="1"/>
  <c r="L97" i="1"/>
  <c r="L95" i="1"/>
  <c r="I96" i="1"/>
  <c r="I70" i="1"/>
  <c r="K77" i="1"/>
  <c r="J76" i="1"/>
  <c r="I75" i="1"/>
  <c r="K70" i="1"/>
  <c r="J69" i="1"/>
  <c r="I68" i="1"/>
  <c r="K66" i="1"/>
  <c r="J65" i="1"/>
  <c r="I60" i="1"/>
  <c r="K58" i="1"/>
  <c r="J57" i="1"/>
  <c r="I56" i="1"/>
  <c r="K54" i="1"/>
  <c r="J53" i="1"/>
  <c r="I52" i="1"/>
  <c r="K50" i="1"/>
  <c r="J49" i="1"/>
  <c r="I48" i="1"/>
  <c r="K46" i="1"/>
  <c r="J45" i="1"/>
  <c r="I44" i="1"/>
  <c r="K42" i="1"/>
  <c r="J41" i="1"/>
  <c r="I36" i="1"/>
  <c r="K34" i="1"/>
  <c r="J33" i="1"/>
  <c r="I32" i="1"/>
  <c r="K30" i="1"/>
  <c r="J29" i="1"/>
  <c r="I28" i="1"/>
  <c r="K26" i="1"/>
  <c r="J25" i="1"/>
  <c r="I24" i="1"/>
  <c r="K22" i="1"/>
  <c r="J21" i="1"/>
  <c r="I16" i="1"/>
  <c r="K14" i="1"/>
  <c r="J13" i="1"/>
  <c r="I12" i="1"/>
  <c r="K5" i="1"/>
  <c r="J77" i="1"/>
  <c r="I76" i="1"/>
  <c r="K74" i="1"/>
  <c r="J70" i="1"/>
  <c r="I69" i="1"/>
  <c r="K67" i="1"/>
  <c r="J66" i="1"/>
  <c r="I65" i="1"/>
  <c r="K59" i="1"/>
  <c r="J58" i="1"/>
  <c r="I57" i="1"/>
  <c r="K55" i="1"/>
  <c r="J54" i="1"/>
  <c r="I53" i="1"/>
  <c r="K51" i="1"/>
  <c r="J50" i="1"/>
  <c r="I49" i="1"/>
  <c r="K47" i="1"/>
  <c r="J46" i="1"/>
  <c r="I45" i="1"/>
  <c r="K43" i="1"/>
  <c r="J42" i="1"/>
  <c r="I41" i="1"/>
  <c r="K35" i="1"/>
  <c r="J34" i="1"/>
  <c r="I33" i="1"/>
  <c r="K31" i="1"/>
  <c r="J30" i="1"/>
  <c r="I29" i="1"/>
  <c r="K27" i="1"/>
  <c r="J26" i="1"/>
  <c r="I25" i="1"/>
  <c r="J22" i="1"/>
  <c r="K15" i="1"/>
  <c r="K11" i="1"/>
  <c r="I77" i="1"/>
  <c r="K75" i="1"/>
  <c r="J74" i="1"/>
  <c r="K68" i="1"/>
  <c r="J67" i="1"/>
  <c r="I66" i="1"/>
  <c r="K60" i="1"/>
  <c r="J59" i="1"/>
  <c r="I58" i="1"/>
  <c r="K56" i="1"/>
  <c r="J55" i="1"/>
  <c r="I54" i="1"/>
  <c r="K52" i="1"/>
  <c r="J51" i="1"/>
  <c r="I50" i="1"/>
  <c r="K48" i="1"/>
  <c r="J47" i="1"/>
  <c r="I46" i="1"/>
  <c r="K44" i="1"/>
  <c r="J43" i="1"/>
  <c r="I42" i="1"/>
  <c r="K36" i="1"/>
  <c r="J35" i="1"/>
  <c r="I34" i="1"/>
  <c r="K32" i="1"/>
  <c r="J31" i="1"/>
  <c r="I30" i="1"/>
  <c r="K28" i="1"/>
  <c r="J27" i="1"/>
  <c r="I26" i="1"/>
  <c r="K24" i="1"/>
  <c r="J23" i="1"/>
  <c r="I22" i="1"/>
  <c r="K16" i="1"/>
  <c r="J15" i="1"/>
  <c r="I14" i="1"/>
  <c r="K12" i="1"/>
  <c r="J11" i="1"/>
  <c r="I5" i="1"/>
  <c r="K76" i="1"/>
  <c r="J75" i="1"/>
  <c r="I74" i="1"/>
  <c r="K69" i="1"/>
  <c r="J68" i="1"/>
  <c r="I67" i="1"/>
  <c r="K65" i="1"/>
  <c r="J60" i="1"/>
  <c r="I59" i="1"/>
  <c r="K57" i="1"/>
  <c r="J56" i="1"/>
  <c r="I55" i="1"/>
  <c r="K53" i="1"/>
  <c r="J52" i="1"/>
  <c r="I51" i="1"/>
  <c r="K49" i="1"/>
  <c r="J48" i="1"/>
  <c r="I47" i="1"/>
  <c r="K45" i="1"/>
  <c r="J44" i="1"/>
  <c r="I43" i="1"/>
  <c r="K41" i="1"/>
  <c r="J36" i="1"/>
  <c r="I35" i="1"/>
  <c r="K33" i="1"/>
  <c r="J32" i="1"/>
  <c r="I31" i="1"/>
  <c r="K29" i="1"/>
  <c r="J28" i="1"/>
  <c r="I27" i="1"/>
  <c r="K25" i="1"/>
  <c r="J24" i="1"/>
  <c r="I23" i="1"/>
  <c r="K21" i="1"/>
  <c r="J16" i="1"/>
  <c r="I15" i="1"/>
  <c r="K13" i="1"/>
  <c r="J12" i="1"/>
  <c r="I11" i="1"/>
  <c r="K23" i="1"/>
  <c r="I21" i="1"/>
  <c r="J14" i="1"/>
  <c r="I13" i="1"/>
  <c r="J5" i="1"/>
  <c r="F61" i="1" l="1"/>
  <c r="F17" i="1"/>
  <c r="F78" i="1" l="1"/>
  <c r="F71" i="1"/>
  <c r="F37" i="1"/>
  <c r="F6" i="1" l="1"/>
  <c r="B85" i="1" l="1"/>
  <c r="B86" i="1"/>
  <c r="B87" i="1" s="1"/>
  <c r="B84" i="1"/>
  <c r="C83" i="1"/>
  <c r="B83" i="1"/>
</calcChain>
</file>

<file path=xl/sharedStrings.xml><?xml version="1.0" encoding="utf-8"?>
<sst xmlns="http://schemas.openxmlformats.org/spreadsheetml/2006/main" count="2102" uniqueCount="178">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</sst>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0.000000"/>
    <numFmt numFmtId="177" formatCode="0.00_ "/>
    <numFmt numFmtId="179" formatCode="###,###,##0.0000"/>
  </numFmts>
  <fonts count="4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9" fontId="23" fillId="0" borderId="0" xfId="179" applyNumberFormat="1">
      <alignment vertical="center"/>
    </xf>
    <xf numFmtId="179" fontId="23" fillId="0" borderId="0" xfId="179" applyNumberFormat="1">
      <alignment vertical="center"/>
    </xf>
  </cellXfs>
  <cellStyles count="292">
    <cellStyle name="20% - 强调文字颜色 1" xfId="19" builtinId="30" customBuiltin="1"/>
    <cellStyle name="20% - 强调文字颜色 1 2" xfId="44"/>
    <cellStyle name="20% - 强调文字颜色 1 2 2" xfId="45"/>
    <cellStyle name="20% - 强调文字颜色 1 3" xfId="46"/>
    <cellStyle name="20% - 强调文字颜色 1 4" xfId="47"/>
    <cellStyle name="20% - 强调文字颜色 1 5" xfId="48"/>
    <cellStyle name="20% - 强调文字颜色 2" xfId="23" builtinId="34" customBuiltin="1"/>
    <cellStyle name="20% - 强调文字颜色 2 2" xfId="49"/>
    <cellStyle name="20% - 强调文字颜色 2 2 2" xfId="50"/>
    <cellStyle name="20% - 强调文字颜色 2 3" xfId="51"/>
    <cellStyle name="20% - 强调文字颜色 2 4" xfId="52"/>
    <cellStyle name="20% - 强调文字颜色 2 5" xfId="53"/>
    <cellStyle name="20% - 强调文字颜色 3" xfId="27" builtinId="38" customBuiltin="1"/>
    <cellStyle name="20% - 强调文字颜色 3 2" xfId="54"/>
    <cellStyle name="20% - 强调文字颜色 3 2 2" xfId="55"/>
    <cellStyle name="20% - 强调文字颜色 3 3" xfId="56"/>
    <cellStyle name="20% - 强调文字颜色 3 4" xfId="57"/>
    <cellStyle name="20% - 强调文字颜色 3 5" xfId="58"/>
    <cellStyle name="20% - 强调文字颜色 4" xfId="31" builtinId="42" customBuiltin="1"/>
    <cellStyle name="20% - 强调文字颜色 4 2" xfId="59"/>
    <cellStyle name="20% - 强调文字颜色 4 2 2" xfId="60"/>
    <cellStyle name="20% - 强调文字颜色 4 3" xfId="61"/>
    <cellStyle name="20% - 强调文字颜色 4 4" xfId="62"/>
    <cellStyle name="20% - 强调文字颜色 4 5" xfId="63"/>
    <cellStyle name="20% - 强调文字颜色 5" xfId="35" builtinId="46" customBuiltin="1"/>
    <cellStyle name="20% - 强调文字颜色 5 2" xfId="64"/>
    <cellStyle name="20% - 强调文字颜色 5 2 2" xfId="65"/>
    <cellStyle name="20% - 强调文字颜色 5 3" xfId="66"/>
    <cellStyle name="20% - 强调文字颜色 5 4" xfId="67"/>
    <cellStyle name="20% - 强调文字颜色 5 5" xfId="68"/>
    <cellStyle name="20% - 强调文字颜色 6" xfId="39" builtinId="50" customBuiltin="1"/>
    <cellStyle name="20% - 强调文字颜色 6 2" xfId="69"/>
    <cellStyle name="20% - 强调文字颜色 6 2 2" xfId="70"/>
    <cellStyle name="20% - 强调文字颜色 6 3" xfId="71"/>
    <cellStyle name="20% - 强调文字颜色 6 4" xfId="72"/>
    <cellStyle name="20% - 强调文字颜色 6 5" xfId="73"/>
    <cellStyle name="40% - 强调文字颜色 1" xfId="20" builtinId="31" customBuiltin="1"/>
    <cellStyle name="40% - 强调文字颜色 1 2" xfId="74"/>
    <cellStyle name="40% - 强调文字颜色 1 2 2" xfId="75"/>
    <cellStyle name="40% - 强调文字颜色 1 3" xfId="76"/>
    <cellStyle name="40% - 强调文字颜色 1 4" xfId="77"/>
    <cellStyle name="40% - 强调文字颜色 1 5" xfId="78"/>
    <cellStyle name="40% - 强调文字颜色 2" xfId="24" builtinId="35" customBuiltin="1"/>
    <cellStyle name="40% - 强调文字颜色 2 2" xfId="79"/>
    <cellStyle name="40% - 强调文字颜色 2 2 2" xfId="80"/>
    <cellStyle name="40% - 强调文字颜色 2 3" xfId="81"/>
    <cellStyle name="40% - 强调文字颜色 2 4" xfId="82"/>
    <cellStyle name="40% - 强调文字颜色 2 5" xfId="83"/>
    <cellStyle name="40% - 强调文字颜色 3" xfId="28" builtinId="39" customBuiltin="1"/>
    <cellStyle name="40% - 强调文字颜色 3 2" xfId="84"/>
    <cellStyle name="40% - 强调文字颜色 3 2 2" xfId="85"/>
    <cellStyle name="40% - 强调文字颜色 3 3" xfId="86"/>
    <cellStyle name="40% - 强调文字颜色 3 4" xfId="87"/>
    <cellStyle name="40% - 强调文字颜色 3 5" xfId="88"/>
    <cellStyle name="40% - 强调文字颜色 4" xfId="32" builtinId="43" customBuiltin="1"/>
    <cellStyle name="40% - 强调文字颜色 4 2" xfId="89"/>
    <cellStyle name="40% - 强调文字颜色 4 2 2" xfId="90"/>
    <cellStyle name="40% - 强调文字颜色 4 3" xfId="91"/>
    <cellStyle name="40% - 强调文字颜色 4 4" xfId="92"/>
    <cellStyle name="40% - 强调文字颜色 4 5" xfId="93"/>
    <cellStyle name="40% - 强调文字颜色 5" xfId="36" builtinId="47" customBuiltin="1"/>
    <cellStyle name="40% - 强调文字颜色 5 2" xfId="94"/>
    <cellStyle name="40% - 强调文字颜色 5 2 2" xfId="95"/>
    <cellStyle name="40% - 强调文字颜色 5 3" xfId="96"/>
    <cellStyle name="40% - 强调文字颜色 5 4" xfId="97"/>
    <cellStyle name="40% - 强调文字颜色 5 5" xfId="98"/>
    <cellStyle name="40% - 强调文字颜色 6" xfId="40" builtinId="51" customBuiltin="1"/>
    <cellStyle name="40% - 强调文字颜色 6 2" xfId="99"/>
    <cellStyle name="40% - 强调文字颜色 6 2 2" xfId="100"/>
    <cellStyle name="40% - 强调文字颜色 6 3" xfId="101"/>
    <cellStyle name="40% - 强调文字颜色 6 4" xfId="102"/>
    <cellStyle name="40% - 强调文字颜色 6 5" xfId="103"/>
    <cellStyle name="60% - 强调文字颜色 1" xfId="21" builtinId="32" customBuiltin="1"/>
    <cellStyle name="60% - 强调文字颜色 1 2" xfId="104"/>
    <cellStyle name="60% - 强调文字颜色 1 2 2" xfId="105"/>
    <cellStyle name="60% - 强调文字颜色 1 3" xfId="106"/>
    <cellStyle name="60% - 强调文字颜色 1 4" xfId="107"/>
    <cellStyle name="60% - 强调文字颜色 1 5" xfId="108"/>
    <cellStyle name="60% - 强调文字颜色 2" xfId="25" builtinId="36" customBuiltin="1"/>
    <cellStyle name="60% - 强调文字颜色 2 2" xfId="109"/>
    <cellStyle name="60% - 强调文字颜色 2 2 2" xfId="110"/>
    <cellStyle name="60% - 强调文字颜色 2 3" xfId="111"/>
    <cellStyle name="60% - 强调文字颜色 2 4" xfId="112"/>
    <cellStyle name="60% - 强调文字颜色 2 5" xfId="113"/>
    <cellStyle name="60% - 强调文字颜色 3" xfId="29" builtinId="40" customBuiltin="1"/>
    <cellStyle name="60% - 强调文字颜色 3 2" xfId="114"/>
    <cellStyle name="60% - 强调文字颜色 3 2 2" xfId="115"/>
    <cellStyle name="60% - 强调文字颜色 3 3" xfId="116"/>
    <cellStyle name="60% - 强调文字颜色 3 4" xfId="117"/>
    <cellStyle name="60% - 强调文字颜色 3 5" xfId="118"/>
    <cellStyle name="60% - 强调文字颜色 4" xfId="33" builtinId="44" customBuiltin="1"/>
    <cellStyle name="60% - 强调文字颜色 4 2" xfId="119"/>
    <cellStyle name="60% - 强调文字颜色 4 2 2" xfId="120"/>
    <cellStyle name="60% - 强调文字颜色 4 3" xfId="121"/>
    <cellStyle name="60% - 强调文字颜色 4 4" xfId="122"/>
    <cellStyle name="60% - 强调文字颜色 4 5" xfId="123"/>
    <cellStyle name="60% - 强调文字颜色 5" xfId="37" builtinId="48" customBuiltin="1"/>
    <cellStyle name="60% - 强调文字颜色 5 2" xfId="124"/>
    <cellStyle name="60% - 强调文字颜色 5 2 2" xfId="125"/>
    <cellStyle name="60% - 强调文字颜色 5 3" xfId="126"/>
    <cellStyle name="60% - 强调文字颜色 5 4" xfId="127"/>
    <cellStyle name="60% - 强调文字颜色 5 5" xfId="128"/>
    <cellStyle name="60% - 强调文字颜色 6" xfId="41" builtinId="52" customBuiltin="1"/>
    <cellStyle name="60% - 强调文字颜色 6 2" xfId="129"/>
    <cellStyle name="60% - 强调文字颜色 6 2 2" xfId="130"/>
    <cellStyle name="60% - 强调文字颜色 6 3" xfId="131"/>
    <cellStyle name="60% - 强调文字颜色 6 4" xfId="132"/>
    <cellStyle name="60% - 强调文字颜色 6 5" xfId="133"/>
    <cellStyle name="标题" xfId="1" builtinId="15" customBuiltin="1"/>
    <cellStyle name="标题 1" xfId="2" builtinId="16" customBuiltin="1"/>
    <cellStyle name="标题 1 2" xfId="136"/>
    <cellStyle name="标题 1 2 2" xfId="137"/>
    <cellStyle name="标题 1 3" xfId="138"/>
    <cellStyle name="标题 1 4" xfId="139"/>
    <cellStyle name="标题 1 5" xfId="140"/>
    <cellStyle name="标题 1 6" xfId="141"/>
    <cellStyle name="标题 1 7" xfId="135"/>
    <cellStyle name="标题 10" xfId="134"/>
    <cellStyle name="标题 2" xfId="3" builtinId="17" customBuiltin="1"/>
    <cellStyle name="标题 2 2" xfId="143"/>
    <cellStyle name="标题 2 2 2" xfId="144"/>
    <cellStyle name="标题 2 3" xfId="145"/>
    <cellStyle name="标题 2 4" xfId="146"/>
    <cellStyle name="标题 2 5" xfId="147"/>
    <cellStyle name="标题 2 6" xfId="148"/>
    <cellStyle name="标题 2 7" xfId="142"/>
    <cellStyle name="标题 3" xfId="4" builtinId="18" customBuiltin="1"/>
    <cellStyle name="标题 3 2" xfId="150"/>
    <cellStyle name="标题 3 2 2" xfId="151"/>
    <cellStyle name="标题 3 3" xfId="152"/>
    <cellStyle name="标题 3 4" xfId="153"/>
    <cellStyle name="标题 3 5" xfId="154"/>
    <cellStyle name="标题 3 6" xfId="155"/>
    <cellStyle name="标题 3 7" xfId="149"/>
    <cellStyle name="标题 4" xfId="5" builtinId="19" customBuiltin="1"/>
    <cellStyle name="标题 4 2" xfId="157"/>
    <cellStyle name="标题 4 2 2" xfId="158"/>
    <cellStyle name="标题 4 3" xfId="159"/>
    <cellStyle name="标题 4 4" xfId="160"/>
    <cellStyle name="标题 4 5" xfId="161"/>
    <cellStyle name="标题 4 6" xfId="162"/>
    <cellStyle name="标题 4 7" xfId="156"/>
    <cellStyle name="标题 5" xfId="163"/>
    <cellStyle name="标题 5 2" xfId="164"/>
    <cellStyle name="标题 6" xfId="165"/>
    <cellStyle name="标题 7" xfId="166"/>
    <cellStyle name="标题 8" xfId="167"/>
    <cellStyle name="标题 9" xfId="168"/>
    <cellStyle name="差" xfId="7" builtinId="27" customBuiltin="1"/>
    <cellStyle name="差 2" xfId="170"/>
    <cellStyle name="差 2 2" xfId="171"/>
    <cellStyle name="差 3" xfId="172"/>
    <cellStyle name="差 4" xfId="173"/>
    <cellStyle name="差 5" xfId="174"/>
    <cellStyle name="差 6" xfId="175"/>
    <cellStyle name="差 7" xfId="169"/>
    <cellStyle name="常规" xfId="0" builtinId="0"/>
    <cellStyle name="常规 2" xfId="42"/>
    <cellStyle name="常规 2 2" xfId="177"/>
    <cellStyle name="常规 2 3" xfId="178"/>
    <cellStyle name="常规 2 4" xfId="176"/>
    <cellStyle name="常规 3" xfId="179"/>
    <cellStyle name="常规 3 2" xfId="180"/>
    <cellStyle name="常规 4" xfId="181"/>
    <cellStyle name="常规 5" xfId="182"/>
    <cellStyle name="常规 6" xfId="183"/>
    <cellStyle name="常规 7" xfId="184"/>
    <cellStyle name="常规 8" xfId="43"/>
    <cellStyle name="好" xfId="6" builtinId="26" customBuiltin="1"/>
    <cellStyle name="好 2" xfId="186"/>
    <cellStyle name="好 2 2" xfId="187"/>
    <cellStyle name="好 3" xfId="188"/>
    <cellStyle name="好 4" xfId="189"/>
    <cellStyle name="好 5" xfId="190"/>
    <cellStyle name="好 6" xfId="191"/>
    <cellStyle name="好 7" xfId="185"/>
    <cellStyle name="汇总" xfId="17" builtinId="25" customBuiltin="1"/>
    <cellStyle name="汇总 2" xfId="193"/>
    <cellStyle name="汇总 2 2" xfId="194"/>
    <cellStyle name="汇总 3" xfId="195"/>
    <cellStyle name="汇总 4" xfId="196"/>
    <cellStyle name="汇总 5" xfId="197"/>
    <cellStyle name="汇总 6" xfId="198"/>
    <cellStyle name="汇总 7" xfId="192"/>
    <cellStyle name="计算" xfId="11" builtinId="22" customBuiltin="1"/>
    <cellStyle name="计算 2" xfId="200"/>
    <cellStyle name="计算 2 2" xfId="201"/>
    <cellStyle name="计算 3" xfId="202"/>
    <cellStyle name="计算 4" xfId="203"/>
    <cellStyle name="计算 5" xfId="204"/>
    <cellStyle name="计算 6" xfId="205"/>
    <cellStyle name="计算 7" xfId="199"/>
    <cellStyle name="检查单元格" xfId="13" builtinId="23" customBuiltin="1"/>
    <cellStyle name="检查单元格 2" xfId="207"/>
    <cellStyle name="检查单元格 2 2" xfId="208"/>
    <cellStyle name="检查单元格 3" xfId="209"/>
    <cellStyle name="检查单元格 4" xfId="210"/>
    <cellStyle name="检查单元格 5" xfId="211"/>
    <cellStyle name="检查单元格 6" xfId="212"/>
    <cellStyle name="检查单元格 7" xfId="206"/>
    <cellStyle name="解释性文本" xfId="16" builtinId="53" customBuiltin="1"/>
    <cellStyle name="解释性文本 2" xfId="214"/>
    <cellStyle name="解释性文本 2 2" xfId="215"/>
    <cellStyle name="解释性文本 3" xfId="216"/>
    <cellStyle name="解释性文本 4" xfId="217"/>
    <cellStyle name="解释性文本 5" xfId="218"/>
    <cellStyle name="解释性文本 6" xfId="219"/>
    <cellStyle name="解释性文本 7" xfId="213"/>
    <cellStyle name="警告文本" xfId="14" builtinId="11" customBuiltin="1"/>
    <cellStyle name="警告文本 2" xfId="221"/>
    <cellStyle name="警告文本 2 2" xfId="222"/>
    <cellStyle name="警告文本 3" xfId="223"/>
    <cellStyle name="警告文本 4" xfId="224"/>
    <cellStyle name="警告文本 5" xfId="225"/>
    <cellStyle name="警告文本 6" xfId="226"/>
    <cellStyle name="警告文本 7" xfId="220"/>
    <cellStyle name="链接单元格" xfId="12" builtinId="24" customBuiltin="1"/>
    <cellStyle name="链接单元格 2" xfId="228"/>
    <cellStyle name="链接单元格 2 2" xfId="229"/>
    <cellStyle name="链接单元格 3" xfId="230"/>
    <cellStyle name="链接单元格 4" xfId="231"/>
    <cellStyle name="链接单元格 5" xfId="232"/>
    <cellStyle name="链接单元格 6" xfId="233"/>
    <cellStyle name="链接单元格 7" xfId="227"/>
    <cellStyle name="强调文字颜色 1" xfId="18" builtinId="29" customBuiltin="1"/>
    <cellStyle name="强调文字颜色 1 2" xfId="234"/>
    <cellStyle name="强调文字颜色 1 2 2" xfId="235"/>
    <cellStyle name="强调文字颜色 1 3" xfId="236"/>
    <cellStyle name="强调文字颜色 1 4" xfId="237"/>
    <cellStyle name="强调文字颜色 1 5" xfId="238"/>
    <cellStyle name="强调文字颜色 2" xfId="22" builtinId="33" customBuiltin="1"/>
    <cellStyle name="强调文字颜色 2 2" xfId="239"/>
    <cellStyle name="强调文字颜色 2 2 2" xfId="240"/>
    <cellStyle name="强调文字颜色 2 3" xfId="241"/>
    <cellStyle name="强调文字颜色 2 4" xfId="242"/>
    <cellStyle name="强调文字颜色 2 5" xfId="243"/>
    <cellStyle name="强调文字颜色 3" xfId="26" builtinId="37" customBuiltin="1"/>
    <cellStyle name="强调文字颜色 3 2" xfId="244"/>
    <cellStyle name="强调文字颜色 3 2 2" xfId="245"/>
    <cellStyle name="强调文字颜色 3 3" xfId="246"/>
    <cellStyle name="强调文字颜色 3 4" xfId="247"/>
    <cellStyle name="强调文字颜色 3 5" xfId="248"/>
    <cellStyle name="强调文字颜色 4" xfId="30" builtinId="41" customBuiltin="1"/>
    <cellStyle name="强调文字颜色 4 2" xfId="249"/>
    <cellStyle name="强调文字颜色 4 2 2" xfId="250"/>
    <cellStyle name="强调文字颜色 4 3" xfId="251"/>
    <cellStyle name="强调文字颜色 4 4" xfId="252"/>
    <cellStyle name="强调文字颜色 4 5" xfId="253"/>
    <cellStyle name="强调文字颜色 5" xfId="34" builtinId="45" customBuiltin="1"/>
    <cellStyle name="强调文字颜色 5 2" xfId="254"/>
    <cellStyle name="强调文字颜色 5 2 2" xfId="255"/>
    <cellStyle name="强调文字颜色 5 3" xfId="256"/>
    <cellStyle name="强调文字颜色 5 4" xfId="257"/>
    <cellStyle name="强调文字颜色 5 5" xfId="258"/>
    <cellStyle name="强调文字颜色 6" xfId="38" builtinId="49" customBuiltin="1"/>
    <cellStyle name="强调文字颜色 6 2" xfId="259"/>
    <cellStyle name="强调文字颜色 6 2 2" xfId="260"/>
    <cellStyle name="强调文字颜色 6 3" xfId="261"/>
    <cellStyle name="强调文字颜色 6 4" xfId="262"/>
    <cellStyle name="强调文字颜色 6 5" xfId="263"/>
    <cellStyle name="适中" xfId="8" builtinId="28" customBuiltin="1"/>
    <cellStyle name="适中 2" xfId="265"/>
    <cellStyle name="适中 2 2" xfId="266"/>
    <cellStyle name="适中 3" xfId="267"/>
    <cellStyle name="适中 4" xfId="268"/>
    <cellStyle name="适中 5" xfId="269"/>
    <cellStyle name="适中 6" xfId="270"/>
    <cellStyle name="适中 7" xfId="264"/>
    <cellStyle name="输出" xfId="10" builtinId="21" customBuiltin="1"/>
    <cellStyle name="输出 2" xfId="272"/>
    <cellStyle name="输出 2 2" xfId="273"/>
    <cellStyle name="输出 3" xfId="274"/>
    <cellStyle name="输出 4" xfId="275"/>
    <cellStyle name="输出 5" xfId="276"/>
    <cellStyle name="输出 6" xfId="277"/>
    <cellStyle name="输出 7" xfId="271"/>
    <cellStyle name="输入" xfId="9" builtinId="20" customBuiltin="1"/>
    <cellStyle name="输入 2" xfId="279"/>
    <cellStyle name="输入 2 2" xfId="280"/>
    <cellStyle name="输入 3" xfId="281"/>
    <cellStyle name="输入 4" xfId="282"/>
    <cellStyle name="输入 5" xfId="283"/>
    <cellStyle name="输入 6" xfId="284"/>
    <cellStyle name="输入 7" xfId="278"/>
    <cellStyle name="注释" xfId="15" builtinId="10" customBuiltin="1"/>
    <cellStyle name="注释 2" xfId="286"/>
    <cellStyle name="注释 2 2" xfId="287"/>
    <cellStyle name="注释 3" xfId="288"/>
    <cellStyle name="注释 4" xfId="289"/>
    <cellStyle name="注释 5" xfId="290"/>
    <cellStyle name="注释 6" xfId="291"/>
    <cellStyle name="注释 7" xfId="2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8"/>
  <sheetViews>
    <sheetView tabSelected="1" topLeftCell="A28" workbookViewId="0">
      <selection activeCell="H98" sqref="H98"/>
    </sheetView>
  </sheetViews>
  <sheetFormatPr defaultRowHeight="13.5" x14ac:dyDescent="0.15"/>
  <cols>
    <col min="1" max="1" width="11.875" customWidth="1"/>
    <col min="3" max="3" width="11.5" customWidth="1"/>
    <col min="4" max="5" width="9.5" bestFit="1" customWidth="1"/>
    <col min="6" max="6" width="9" bestFit="1" customWidth="1"/>
    <col min="7" max="7" width="21.5" customWidth="1"/>
    <col min="8" max="8" width="11.25" customWidth="1"/>
    <col min="9" max="9" width="16.25" customWidth="1"/>
    <col min="10" max="10" width="11" customWidth="1"/>
    <col min="11" max="11" width="10.875" customWidth="1"/>
    <col min="12" max="12" width="11.875" customWidth="1"/>
  </cols>
  <sheetData>
    <row r="3" spans="1:12" x14ac:dyDescent="0.15">
      <c r="A3" s="2" t="s">
        <v>113</v>
      </c>
    </row>
    <row r="4" spans="1:12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4.25" x14ac:dyDescent="0.1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15">
      <c r="A6" s="1" t="s">
        <v>106</v>
      </c>
      <c r="F6" s="2">
        <f>SUM(F1:F5)</f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1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1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1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1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ht="14.45" x14ac:dyDescent="0.25">
      <c r="I18" s="9"/>
      <c r="J18" s="9"/>
      <c r="K18" s="9"/>
      <c r="L18" s="1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1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15">
      <c r="A22" s="51" t="s">
        <v>137</v>
      </c>
      <c r="B22" s="51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1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15">
      <c r="A38" s="1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1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1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1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1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1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1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1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1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15">
      <c r="A78" s="1" t="s">
        <v>106</v>
      </c>
      <c r="F78" s="2">
        <f>SUM(F74:F77)</f>
        <v>2.2776999999999998</v>
      </c>
    </row>
    <row r="82" spans="1:12" x14ac:dyDescent="0.15">
      <c r="A82" s="1" t="s">
        <v>110</v>
      </c>
      <c r="B82" s="1" t="s">
        <v>111</v>
      </c>
      <c r="C82" s="40" t="s">
        <v>141</v>
      </c>
    </row>
    <row r="83" spans="1:12" x14ac:dyDescent="0.15">
      <c r="A83" s="1" t="s">
        <v>115</v>
      </c>
      <c r="B83">
        <f>$F$6</f>
        <v>1.0547</v>
      </c>
      <c r="C83" s="12">
        <f>$F$6</f>
        <v>1.0547</v>
      </c>
    </row>
    <row r="84" spans="1:12" x14ac:dyDescent="0.15">
      <c r="A84" s="1" t="s">
        <v>116</v>
      </c>
      <c r="B84">
        <f>$F$6+$F$17</f>
        <v>5.9989589999999993</v>
      </c>
      <c r="C84" s="12">
        <f>$F$5+$F$16+$F$11</f>
        <v>3.7366999999999999</v>
      </c>
    </row>
    <row r="85" spans="1:12" x14ac:dyDescent="0.15">
      <c r="A85" s="1" t="s">
        <v>117</v>
      </c>
      <c r="B85">
        <f>$F$6+$F$17+SUM($F$21:$F$30)</f>
        <v>14.061659000000001</v>
      </c>
      <c r="C85" s="12">
        <f>$F$5+$F$16+$F$11</f>
        <v>3.7366999999999999</v>
      </c>
    </row>
    <row r="86" spans="1:12" x14ac:dyDescent="0.15">
      <c r="A86" s="1" t="s">
        <v>118</v>
      </c>
      <c r="B86">
        <f>$F$6+$F$17+$F$37+$F$61+$F$71+$F$78</f>
        <v>61.710999999999999</v>
      </c>
      <c r="C86" s="12">
        <f>$F$5+$F$16+$F$11</f>
        <v>3.7366999999999999</v>
      </c>
    </row>
    <row r="87" spans="1:12" x14ac:dyDescent="0.1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12" x14ac:dyDescent="0.15">
      <c r="A88" s="13"/>
      <c r="B88" s="12"/>
    </row>
    <row r="89" spans="1:12" x14ac:dyDescent="0.15">
      <c r="A89" s="11"/>
      <c r="B89" s="10"/>
    </row>
    <row r="90" spans="1:12" x14ac:dyDescent="0.15">
      <c r="A90" s="11"/>
      <c r="B90" s="10"/>
    </row>
    <row r="92" spans="1:12" x14ac:dyDescent="0.15">
      <c r="A92" t="s">
        <v>146</v>
      </c>
    </row>
    <row r="93" spans="1:12" x14ac:dyDescent="0.15">
      <c r="A93" t="s">
        <v>147</v>
      </c>
    </row>
    <row r="94" spans="1:12" x14ac:dyDescent="0.1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15">
      <c r="B95" s="9" t="s">
        <v>168</v>
      </c>
      <c r="C95" s="9" t="s">
        <v>148</v>
      </c>
      <c r="D95">
        <f>I95*G95/100*H95/K95</f>
        <v>0.57994346737864089</v>
      </c>
      <c r="E95" s="12">
        <v>20160517</v>
      </c>
      <c r="F95">
        <v>908</v>
      </c>
      <c r="G95">
        <v>1.395</v>
      </c>
      <c r="H95">
        <v>0.66</v>
      </c>
      <c r="I95" s="54">
        <f>[1]!s_dq_close("000016.SH",J95,1)</f>
        <v>2335.6471999999999</v>
      </c>
      <c r="J95">
        <v>20170420</v>
      </c>
      <c r="K95" s="54">
        <f>[1]!s_dq_close(B95,J95,1)</f>
        <v>37.08</v>
      </c>
      <c r="L95" s="16" t="str">
        <f>[1]!s_div_progress(B95,"20161231")</f>
        <v>股东大会通过</v>
      </c>
    </row>
    <row r="96" spans="1:12" x14ac:dyDescent="0.15">
      <c r="B96" s="9" t="s">
        <v>169</v>
      </c>
      <c r="C96" s="9" t="s">
        <v>149</v>
      </c>
      <c r="D96" s="12">
        <f t="shared" ref="D96:D99" si="0">I96*G96/100*H96/K96</f>
        <v>1.0689260441176471</v>
      </c>
      <c r="E96" s="12">
        <v>20160629</v>
      </c>
      <c r="F96">
        <v>888</v>
      </c>
      <c r="G96">
        <v>1.3640000000000001</v>
      </c>
      <c r="H96">
        <v>0.25</v>
      </c>
      <c r="I96" s="53">
        <f>[1]!s_dq_close("000016.SH",J96,1)</f>
        <v>2344.741</v>
      </c>
      <c r="J96">
        <v>20170425</v>
      </c>
      <c r="K96" s="54">
        <f>[1]!s_dq_close(B96,J96,1)</f>
        <v>7.48</v>
      </c>
      <c r="L96" s="16" t="str">
        <f>[1]!s_div_progress(B96,"20161231")</f>
        <v>董事会预案</v>
      </c>
    </row>
    <row r="97" spans="1:12" x14ac:dyDescent="0.15">
      <c r="B97" s="9" t="s">
        <v>170</v>
      </c>
      <c r="C97" s="9" t="s">
        <v>150</v>
      </c>
      <c r="D97" s="12">
        <f t="shared" si="0"/>
        <v>0.68198528003072356</v>
      </c>
      <c r="E97" s="12" t="s">
        <v>176</v>
      </c>
      <c r="F97">
        <v>1071</v>
      </c>
      <c r="G97">
        <v>1.645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15">
      <c r="B98" s="9" t="s">
        <v>174</v>
      </c>
      <c r="C98" s="9" t="s">
        <v>151</v>
      </c>
      <c r="D98" s="12">
        <f t="shared" si="0"/>
        <v>1.0362046939115928</v>
      </c>
      <c r="E98" s="12" t="s">
        <v>176</v>
      </c>
      <c r="F98">
        <v>1371</v>
      </c>
      <c r="G98">
        <v>2.1059999999999999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15">
      <c r="B99" s="9" t="s">
        <v>171</v>
      </c>
      <c r="C99" s="9" t="s">
        <v>152</v>
      </c>
      <c r="D99" s="12">
        <f t="shared" si="0"/>
        <v>0.46733157404191616</v>
      </c>
      <c r="E99" s="12" t="s">
        <v>175</v>
      </c>
      <c r="F99">
        <v>1111</v>
      </c>
      <c r="G99">
        <v>1.7070000000000001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2" spans="1:12" x14ac:dyDescent="0.15">
      <c r="A102" s="12" t="s">
        <v>156</v>
      </c>
    </row>
    <row r="103" spans="1:12" x14ac:dyDescent="0.1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1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1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15">
      <c r="B106" s="9">
        <v>600893</v>
      </c>
      <c r="C106" s="9" t="s">
        <v>159</v>
      </c>
    </row>
    <row r="107" spans="1:12" x14ac:dyDescent="0.1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15">
      <c r="B108" s="9">
        <v>601998</v>
      </c>
      <c r="C108" s="9" t="s">
        <v>161</v>
      </c>
      <c r="D108" s="6">
        <v>0.39</v>
      </c>
      <c r="E108" s="6">
        <v>20170725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1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14.001900000000001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1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1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40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3.7366999999999999</v>
      </c>
    </row>
    <row r="85" spans="1:3" x14ac:dyDescent="0.15">
      <c r="A85" s="13" t="s">
        <v>117</v>
      </c>
      <c r="B85" s="12">
        <v>14.061659000000001</v>
      </c>
      <c r="C85" s="12">
        <v>3.7366999999999999</v>
      </c>
    </row>
    <row r="86" spans="1:3" x14ac:dyDescent="0.15">
      <c r="A86" s="13" t="s">
        <v>118</v>
      </c>
      <c r="B86" s="12">
        <v>61.710999999999999</v>
      </c>
      <c r="C86" s="12">
        <v>3.7366999999999999</v>
      </c>
    </row>
    <row r="87" spans="1:3" x14ac:dyDescent="0.15">
      <c r="A87" s="13" t="s">
        <v>140</v>
      </c>
      <c r="B87" s="12">
        <v>61.710999999999999</v>
      </c>
      <c r="C87" s="12">
        <v>3.7366999999999999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1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14.001900000000001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1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1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1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40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1.7037</v>
      </c>
    </row>
    <row r="85" spans="1:3" x14ac:dyDescent="0.15">
      <c r="A85" s="13" t="s">
        <v>117</v>
      </c>
      <c r="B85" s="12">
        <v>14.061659000000001</v>
      </c>
      <c r="C85" s="12">
        <v>1.7037</v>
      </c>
    </row>
    <row r="86" spans="1:3" x14ac:dyDescent="0.15">
      <c r="A86" s="13" t="s">
        <v>118</v>
      </c>
      <c r="B86" s="12">
        <v>61.710999999999999</v>
      </c>
      <c r="C86" s="12">
        <v>1.7037</v>
      </c>
    </row>
    <row r="87" spans="1:3" x14ac:dyDescent="0.15">
      <c r="A87" s="13" t="s">
        <v>140</v>
      </c>
      <c r="B87" s="12">
        <v>61.710999999999999</v>
      </c>
      <c r="C87" s="12">
        <v>1.7037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1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14.3635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1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33.375913999999995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40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1.0547</v>
      </c>
    </row>
    <row r="85" spans="1:3" x14ac:dyDescent="0.15">
      <c r="A85" s="13" t="s">
        <v>117</v>
      </c>
      <c r="B85" s="12">
        <v>14.423259</v>
      </c>
      <c r="C85" s="12">
        <v>1.0547</v>
      </c>
    </row>
    <row r="86" spans="1:3" x14ac:dyDescent="0.15">
      <c r="A86" s="13" t="s">
        <v>118</v>
      </c>
      <c r="B86" s="12">
        <v>61.744672999999999</v>
      </c>
      <c r="C86" s="12">
        <v>1.0547</v>
      </c>
    </row>
    <row r="87" spans="1:3" x14ac:dyDescent="0.15">
      <c r="A87" s="13" t="s">
        <v>140</v>
      </c>
      <c r="B87" s="12">
        <v>61.744672999999999</v>
      </c>
      <c r="C87" s="12">
        <v>1.0547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1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4.25" x14ac:dyDescent="0.1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4.25" x14ac:dyDescent="0.1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4.25" x14ac:dyDescent="0.1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14.118255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33.860879999999995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13.68619</v>
      </c>
    </row>
    <row r="86" spans="1:2" x14ac:dyDescent="0.15">
      <c r="A86" s="13" t="s">
        <v>118</v>
      </c>
      <c r="B86" s="12">
        <v>61.247324999999996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1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4.25" x14ac:dyDescent="0.1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14.648454999999997</v>
      </c>
      <c r="I36" s="9"/>
      <c r="J36" s="9"/>
      <c r="K36" s="9"/>
    </row>
    <row r="37" spans="1:11" ht="14.45" x14ac:dyDescent="0.2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ht="14.45" x14ac:dyDescent="0.2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ht="14.45" x14ac:dyDescent="0.2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14.216389999999999</v>
      </c>
    </row>
    <row r="86" spans="1:2" x14ac:dyDescent="0.15">
      <c r="A86" s="13" t="s">
        <v>118</v>
      </c>
      <c r="B86" s="12">
        <v>61.603461999999986</v>
      </c>
    </row>
    <row r="87" spans="1:2" ht="14.45" x14ac:dyDescent="0.25">
      <c r="A87" s="13"/>
    </row>
    <row r="88" spans="1:2" ht="14.45" x14ac:dyDescent="0.25">
      <c r="A88" s="13"/>
    </row>
    <row r="89" spans="1:2" ht="14.45" x14ac:dyDescent="0.25">
      <c r="A89" s="13"/>
    </row>
    <row r="90" spans="1:2" ht="14.45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4.25" x14ac:dyDescent="0.1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4.25" x14ac:dyDescent="0.1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16.788554999999999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16.356490000000001</v>
      </c>
    </row>
    <row r="86" spans="1:2" x14ac:dyDescent="0.15">
      <c r="A86" s="13" t="s">
        <v>118</v>
      </c>
      <c r="B86" s="12">
        <v>63.74356199999999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1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3.9130999999999996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4.25" x14ac:dyDescent="0.1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4.25" x14ac:dyDescent="0.1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16.788554999999999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4.9677999999999995</v>
      </c>
    </row>
    <row r="85" spans="1:2" x14ac:dyDescent="0.15">
      <c r="A85" s="13" t="s">
        <v>117</v>
      </c>
      <c r="B85" s="12">
        <v>16.0624</v>
      </c>
    </row>
    <row r="86" spans="1:2" x14ac:dyDescent="0.15">
      <c r="A86" s="13" t="s">
        <v>118</v>
      </c>
      <c r="B86" s="12">
        <v>63.449471999999993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模板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2017-05-10T13:34:38Z</dcterms:modified>
</cp:coreProperties>
</file>