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drawings/drawing1.xml" ContentType="application/vnd.openxmlformats-officedocument.drawing+xml"/>
  <Override PartName="/xl/comments26.xml" ContentType="application/vnd.openxmlformats-officedocument.spreadsheetml.comments+xml"/>
  <Override PartName="/xl/drawings/drawing2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0_Open" sheetId="69" r:id="rId1"/>
    <sheet name="20180809_Open" sheetId="68" r:id="rId2"/>
    <sheet name="20180808_Open" sheetId="67" r:id="rId3"/>
    <sheet name="20180807_Open" sheetId="66" r:id="rId4"/>
    <sheet name="20180806_Open" sheetId="65" r:id="rId5"/>
    <sheet name="20180803_Open" sheetId="64" r:id="rId6"/>
    <sheet name="20180802_Open" sheetId="63" r:id="rId7"/>
    <sheet name="20180801_Open" sheetId="62" r:id="rId8"/>
    <sheet name="20180731_Open" sheetId="61" r:id="rId9"/>
    <sheet name="20180730_Open" sheetId="60" r:id="rId10"/>
    <sheet name="20180727_Open" sheetId="59" r:id="rId11"/>
    <sheet name="20180726_Open" sheetId="58" r:id="rId12"/>
    <sheet name="20180725_Open" sheetId="57" r:id="rId13"/>
    <sheet name="20180724_Open" sheetId="56" r:id="rId14"/>
    <sheet name="20180723_Open" sheetId="55" r:id="rId15"/>
    <sheet name="20180720_Open" sheetId="54" r:id="rId16"/>
    <sheet name="20180719_Open" sheetId="53" r:id="rId17"/>
    <sheet name="20180718_Open" sheetId="52" r:id="rId18"/>
    <sheet name="20180717_Open" sheetId="51" r:id="rId19"/>
    <sheet name="20180716_Open" sheetId="50" r:id="rId20"/>
    <sheet name="20180713_Open" sheetId="49" r:id="rId21"/>
    <sheet name="20180712_Open" sheetId="48" r:id="rId22"/>
    <sheet name="20180711_Open" sheetId="47" r:id="rId23"/>
    <sheet name="20180710_Open" sheetId="46" r:id="rId24"/>
    <sheet name="20180709_Open" sheetId="45" r:id="rId25"/>
    <sheet name="20180706_Open" sheetId="44" r:id="rId26"/>
    <sheet name="20180705_Open" sheetId="43" r:id="rId27"/>
    <sheet name="20180704_Open" sheetId="42" r:id="rId28"/>
    <sheet name="20180703_Open" sheetId="41" r:id="rId29"/>
    <sheet name="20180702_Open" sheetId="40" r:id="rId30"/>
    <sheet name="20180629_Open" sheetId="39" r:id="rId31"/>
    <sheet name="20180628_Open" sheetId="38" r:id="rId32"/>
    <sheet name="20180627_Open" sheetId="37" r:id="rId33"/>
    <sheet name="20180626_Open" sheetId="36" r:id="rId34"/>
    <sheet name="20180625_Open" sheetId="35" r:id="rId35"/>
    <sheet name="20180622_Open" sheetId="34" r:id="rId36"/>
    <sheet name="20180621_Open" sheetId="33" r:id="rId37"/>
    <sheet name="20180620_Open" sheetId="32" r:id="rId38"/>
    <sheet name="20180619_Open" sheetId="31" r:id="rId39"/>
    <sheet name="20180615_Open" sheetId="30" r:id="rId40"/>
    <sheet name="20180614_Open" sheetId="29" r:id="rId41"/>
    <sheet name="20180613_Open" sheetId="28" r:id="rId42"/>
    <sheet name="20180612_Open" sheetId="27" r:id="rId43"/>
    <sheet name="20180611_Open" sheetId="26" r:id="rId44"/>
    <sheet name="20180608_Open" sheetId="25" r:id="rId45"/>
    <sheet name="20180607_Open " sheetId="24" r:id="rId46"/>
    <sheet name="20180606_Open" sheetId="23" r:id="rId47"/>
    <sheet name="20180605_Open" sheetId="22" r:id="rId48"/>
    <sheet name="20180604_Open" sheetId="21" r:id="rId49"/>
    <sheet name="20180601_Open" sheetId="20" r:id="rId50"/>
    <sheet name="20180531_Open" sheetId="19" r:id="rId51"/>
    <sheet name="20180530_Open" sheetId="18" r:id="rId52"/>
    <sheet name="20180529_Open " sheetId="17" r:id="rId53"/>
    <sheet name="20180528_Open" sheetId="16" r:id="rId54"/>
    <sheet name="20180525_Open" sheetId="15" r:id="rId55"/>
    <sheet name="20180524_Open" sheetId="14" r:id="rId56"/>
    <sheet name="20180523_Open" sheetId="13" r:id="rId57"/>
    <sheet name="20180522_Open" sheetId="12" r:id="rId58"/>
    <sheet name="20180521_Open" sheetId="11" r:id="rId59"/>
    <sheet name="20180518_Open" sheetId="10" r:id="rId60"/>
    <sheet name="20180517_Open" sheetId="9" r:id="rId61"/>
    <sheet name="20180516_Open" sheetId="8" r:id="rId62"/>
    <sheet name="20180515_Open" sheetId="7" r:id="rId63"/>
    <sheet name="20180514_Open " sheetId="6" r:id="rId64"/>
    <sheet name="20180511_Open" sheetId="5" r:id="rId65"/>
    <sheet name="20180510_Open" sheetId="4" r:id="rId66"/>
    <sheet name="20180509_Open" sheetId="3" r:id="rId67"/>
    <sheet name="20180508_Open" sheetId="2" r:id="rId68"/>
  </sheets>
  <calcPr calcId="162913"/>
</workbook>
</file>

<file path=xl/calcChain.xml><?xml version="1.0" encoding="utf-8"?>
<calcChain xmlns="http://schemas.openxmlformats.org/spreadsheetml/2006/main">
  <c r="E61" i="69" l="1"/>
  <c r="E55" i="69"/>
  <c r="E47" i="69"/>
  <c r="B47" i="69"/>
  <c r="E44" i="69"/>
  <c r="B38" i="69"/>
  <c r="B28" i="69"/>
  <c r="B26" i="69"/>
  <c r="B25" i="69"/>
  <c r="I24" i="69"/>
  <c r="I19" i="69"/>
  <c r="I15" i="69"/>
  <c r="I11" i="69"/>
  <c r="I10" i="69"/>
  <c r="B5" i="69"/>
  <c r="E61" i="68" l="1"/>
  <c r="E55" i="68"/>
  <c r="E47" i="68"/>
  <c r="B47" i="68"/>
  <c r="E44" i="68"/>
  <c r="B38" i="68"/>
  <c r="B28" i="68"/>
  <c r="B26" i="68"/>
  <c r="B25" i="68"/>
  <c r="I24" i="68"/>
  <c r="I19" i="68"/>
  <c r="I15" i="68"/>
  <c r="I11" i="68"/>
  <c r="I10" i="68"/>
  <c r="B5" i="68"/>
  <c r="E61" i="67" l="1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l="1"/>
  <c r="B13" i="68"/>
  <c r="B27" i="68" l="1"/>
  <c r="B13" i="69"/>
  <c r="B27" i="69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<sst xmlns="http://schemas.openxmlformats.org/spreadsheetml/2006/main" count="7845" uniqueCount="121">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</sst>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16215954.560000001</v>
      </c>
      <c r="D3" s="6" t="s">
        <v>2</v>
      </c>
      <c r="E3" s="7">
        <v>11119318.5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33865050.509999998</v>
      </c>
      <c r="D4" s="6" t="s">
        <v>7</v>
      </c>
      <c r="E4" s="26">
        <v>6608404.9500000002</v>
      </c>
      <c r="H4" s="6" t="s">
        <v>87</v>
      </c>
      <c r="I4" s="9">
        <v>0</v>
      </c>
      <c r="J4" s="9">
        <v>-7</v>
      </c>
    </row>
    <row r="5" spans="1:10" x14ac:dyDescent="0.25">
      <c r="A5" s="6" t="s">
        <v>9</v>
      </c>
      <c r="B5" s="5">
        <f>B4+B6</f>
        <v>115091830.62</v>
      </c>
      <c r="D5" s="6" t="s">
        <v>10</v>
      </c>
      <c r="E5" s="5">
        <v>4510913.5999999996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81226780.109999999</v>
      </c>
      <c r="D6" s="6" t="s">
        <v>12</v>
      </c>
      <c r="E6" s="5"/>
      <c r="H6" s="6" t="s">
        <v>74</v>
      </c>
      <c r="I6" s="9">
        <v>1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3548.8</v>
      </c>
      <c r="G8" s="6"/>
      <c r="H8" s="6"/>
      <c r="I8" s="9"/>
    </row>
    <row r="9" spans="1:10" x14ac:dyDescent="0.25">
      <c r="A9" s="6" t="s">
        <v>18</v>
      </c>
      <c r="B9" s="5">
        <v>10825.55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E8+'20180809_Open'!E10</f>
        <v>47460</v>
      </c>
      <c r="G10" s="6"/>
      <c r="H10" s="6" t="s">
        <v>22</v>
      </c>
      <c r="I10" s="10">
        <f>SUM(I4:I7)</f>
        <v>12</v>
      </c>
    </row>
    <row r="11" spans="1:10" x14ac:dyDescent="0.25">
      <c r="A11" s="6" t="s">
        <v>23</v>
      </c>
      <c r="B11" s="5">
        <f>B9+'20180809_Open'!B11</f>
        <v>333693.84000000008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1265.5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B12+'20180809_Open'!B13</f>
        <v>69514.64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13275206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3673907.38</v>
      </c>
    </row>
    <row r="18" spans="1:14" x14ac:dyDescent="0.25">
      <c r="G18" s="6" t="s">
        <v>10</v>
      </c>
      <c r="H18" s="5"/>
      <c r="I18" s="11">
        <v>1353555</v>
      </c>
    </row>
    <row r="19" spans="1:14" x14ac:dyDescent="0.25">
      <c r="A19" s="5"/>
      <c r="G19" s="6" t="s">
        <v>35</v>
      </c>
      <c r="H19" s="5"/>
      <c r="I19" s="11">
        <f>I17+I18-I16</f>
        <v>-1701354.2599999998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17925.009999999998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18305.939999999999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380.93</v>
      </c>
    </row>
    <row r="26" spans="1:14" x14ac:dyDescent="0.25">
      <c r="A26" s="6" t="s">
        <v>44</v>
      </c>
      <c r="B26" s="5">
        <f>B4+E5+I17+I18</f>
        <v>43403426.490000002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135280.57999999999</v>
      </c>
    </row>
    <row r="28" spans="1:14" x14ac:dyDescent="0.25">
      <c r="A28" s="6" t="s">
        <v>48</v>
      </c>
      <c r="B28" s="5">
        <f>B12+E8+I25</f>
        <v>5195.2300000000005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128</v>
      </c>
      <c r="D34" s="6" t="s">
        <v>53</v>
      </c>
      <c r="E34" s="5">
        <v>1494017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1575</v>
      </c>
      <c r="D35" s="6" t="s">
        <v>55</v>
      </c>
      <c r="E35" s="15">
        <v>799912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1186</v>
      </c>
      <c r="D36" s="6" t="s">
        <v>57</v>
      </c>
      <c r="E36" s="15">
        <v>26613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-9780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2889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4327532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-47115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-97337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</v>
      </c>
      <c r="D43" s="6" t="s">
        <v>67</v>
      </c>
      <c r="E43" s="5">
        <v>50223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2832</v>
      </c>
      <c r="D44" s="6" t="s">
        <v>71</v>
      </c>
      <c r="E44" s="5">
        <f>E40-E45</f>
        <v>1697282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4422466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5144</v>
      </c>
      <c r="C47" s="18"/>
      <c r="D47" s="6" t="s">
        <v>89</v>
      </c>
      <c r="E47" s="5">
        <f>E46-E45</f>
        <v>1792216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-3.22</v>
      </c>
      <c r="I55" s="9">
        <v>-0.88</v>
      </c>
      <c r="J55" s="9">
        <v>-49.6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-3.62</v>
      </c>
      <c r="I56" s="9">
        <v>3.26</v>
      </c>
      <c r="J56" s="9">
        <v>-50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-0.62</v>
      </c>
      <c r="I57" s="9">
        <v>8.2200000000000006</v>
      </c>
      <c r="J57" s="9">
        <v>-47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-0.62</v>
      </c>
      <c r="I58" s="9">
        <v>5.84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-11.53</v>
      </c>
      <c r="I60" s="9">
        <v>-6.88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-27.33</v>
      </c>
      <c r="I61" s="9">
        <v>-19.82</v>
      </c>
      <c r="J61" s="9"/>
      <c r="K61" s="9">
        <v>8.7899999999999991</v>
      </c>
    </row>
    <row r="62" spans="1:11" x14ac:dyDescent="0.25">
      <c r="G62" s="27" t="s">
        <v>103</v>
      </c>
      <c r="H62" s="9">
        <v>-51.53</v>
      </c>
      <c r="I62" s="9">
        <v>-44.02</v>
      </c>
      <c r="J62" s="9"/>
      <c r="K62" s="9">
        <v>8.7899999999999991</v>
      </c>
    </row>
    <row r="63" spans="1:11" x14ac:dyDescent="0.25">
      <c r="G63" s="27" t="s">
        <v>118</v>
      </c>
      <c r="H63" s="9">
        <v>-64.53</v>
      </c>
      <c r="I63" s="9">
        <v>-57.02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-27.77</v>
      </c>
      <c r="I65" s="9">
        <v>-21.03</v>
      </c>
      <c r="J65" s="9"/>
      <c r="K65" s="9">
        <v>6.07</v>
      </c>
    </row>
    <row r="66" spans="7:11" x14ac:dyDescent="0.25">
      <c r="G66" s="27" t="s">
        <v>106</v>
      </c>
      <c r="H66" s="9">
        <v>-60.57</v>
      </c>
      <c r="I66" s="9">
        <v>-53</v>
      </c>
      <c r="J66" s="9"/>
      <c r="K66" s="9">
        <v>8.2100000000000009</v>
      </c>
    </row>
    <row r="67" spans="7:11" x14ac:dyDescent="0.25">
      <c r="G67" s="27" t="s">
        <v>107</v>
      </c>
      <c r="H67" s="9">
        <v>-146.77000000000001</v>
      </c>
      <c r="I67" s="9">
        <v>-139.19999999999999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-233.77</v>
      </c>
      <c r="I68" s="9">
        <v>-226.2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A17" sqref="A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13673661.060000001</v>
      </c>
      <c r="D3" s="6" t="s">
        <v>2</v>
      </c>
      <c r="E3" s="7">
        <v>11543169.35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40450949.189999998</v>
      </c>
      <c r="D4" s="6" t="s">
        <v>7</v>
      </c>
      <c r="E4" s="26">
        <v>3648871.75</v>
      </c>
      <c r="H4" s="6" t="s">
        <v>87</v>
      </c>
      <c r="I4" s="9">
        <v>2</v>
      </c>
      <c r="J4" s="9">
        <v>-1</v>
      </c>
    </row>
    <row r="5" spans="1:10" x14ac:dyDescent="0.25">
      <c r="A5" s="6" t="s">
        <v>9</v>
      </c>
      <c r="B5" s="5">
        <f>B4+B6</f>
        <v>114127973.25</v>
      </c>
      <c r="D5" s="6" t="s">
        <v>10</v>
      </c>
      <c r="E5" s="5">
        <v>7894297.5999999996</v>
      </c>
      <c r="H5" s="6" t="s">
        <v>15</v>
      </c>
      <c r="I5" s="9">
        <v>14</v>
      </c>
      <c r="J5" s="9">
        <v>0</v>
      </c>
    </row>
    <row r="6" spans="1:10" x14ac:dyDescent="0.25">
      <c r="A6" s="6" t="s">
        <v>7</v>
      </c>
      <c r="B6" s="7">
        <v>73677024.060000002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144</v>
      </c>
      <c r="G8" s="6"/>
      <c r="H8" s="6"/>
      <c r="I8" s="9"/>
    </row>
    <row r="9" spans="1:10" x14ac:dyDescent="0.25">
      <c r="A9" s="6" t="s">
        <v>18</v>
      </c>
      <c r="B9" s="5">
        <v>3363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E8+'20180808_Open'!E10</f>
        <v>43911.199999999997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B9+'20180808_Open'!B11</f>
        <v>322868.2900000001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472.84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B12+'20180808_Open'!B13</f>
        <v>68249.14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16219306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2759716.41</v>
      </c>
    </row>
    <row r="18" spans="1:14" x14ac:dyDescent="0.25">
      <c r="G18" s="6" t="s">
        <v>10</v>
      </c>
      <c r="H18" s="5"/>
      <c r="I18" s="11">
        <v>1980288</v>
      </c>
    </row>
    <row r="19" spans="1:14" x14ac:dyDescent="0.25">
      <c r="A19" s="5"/>
      <c r="G19" s="6" t="s">
        <v>35</v>
      </c>
      <c r="H19" s="5"/>
      <c r="I19" s="11">
        <f>I17+I18-I16</f>
        <v>-1988812.2299999995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17771.66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17925.009999999998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153.35</v>
      </c>
    </row>
    <row r="26" spans="1:14" x14ac:dyDescent="0.25">
      <c r="A26" s="6" t="s">
        <v>44</v>
      </c>
      <c r="B26" s="5">
        <f>B4+E5+I17+I18</f>
        <v>53085251.200000003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130085.34999999999</v>
      </c>
    </row>
    <row r="28" spans="1:14" x14ac:dyDescent="0.25">
      <c r="A28" s="6" t="s">
        <v>48</v>
      </c>
      <c r="B28" s="5">
        <f>B12+E8+I25</f>
        <v>770.18999999999994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147</v>
      </c>
      <c r="D34" s="6" t="s">
        <v>53</v>
      </c>
      <c r="E34" s="5">
        <v>2249346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2832</v>
      </c>
      <c r="D35" s="6" t="s">
        <v>55</v>
      </c>
      <c r="E35" s="15">
        <v>608935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9039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-7007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5144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4374646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-3440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-7830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144</v>
      </c>
      <c r="D43" s="6" t="s">
        <v>67</v>
      </c>
      <c r="E43" s="5">
        <v>4390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2747</v>
      </c>
      <c r="D44" s="6" t="s">
        <v>71</v>
      </c>
      <c r="E44" s="5">
        <f>E40-E45</f>
        <v>1744396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4488692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5056</v>
      </c>
      <c r="C47" s="18"/>
      <c r="D47" s="6" t="s">
        <v>89</v>
      </c>
      <c r="E47" s="5">
        <f>E46-E45</f>
        <v>1858442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-2.4</v>
      </c>
      <c r="I55" s="9">
        <v>-0.06</v>
      </c>
      <c r="J55" s="9">
        <v>-49.4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-5.4</v>
      </c>
      <c r="I56" s="9">
        <v>1.48</v>
      </c>
      <c r="J56" s="9">
        <v>-52.4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-4.4000000000000004</v>
      </c>
      <c r="I57" s="9">
        <v>4.4400000000000004</v>
      </c>
      <c r="J57" s="9">
        <v>-51.4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-3</v>
      </c>
      <c r="I58" s="9">
        <v>5.84</v>
      </c>
      <c r="J58" s="9">
        <v>-50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-9.7100000000000009</v>
      </c>
      <c r="I60" s="9">
        <v>-5.0599999999999996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-30.51</v>
      </c>
      <c r="I61" s="9">
        <v>-23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-64.31</v>
      </c>
      <c r="I63" s="9">
        <v>-56.8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-25.17</v>
      </c>
      <c r="I65" s="9">
        <v>-18.43</v>
      </c>
      <c r="J65" s="9"/>
      <c r="K65" s="9">
        <v>6.07</v>
      </c>
    </row>
    <row r="66" spans="7:11" x14ac:dyDescent="0.25">
      <c r="G66" s="27" t="s">
        <v>106</v>
      </c>
      <c r="H66" s="9">
        <v>-69.17</v>
      </c>
      <c r="I66" s="9">
        <v>-61.6</v>
      </c>
      <c r="J66" s="9"/>
      <c r="K66" s="9">
        <v>8.2100000000000009</v>
      </c>
    </row>
    <row r="67" spans="7:11" x14ac:dyDescent="0.25">
      <c r="G67" s="27" t="s">
        <v>107</v>
      </c>
      <c r="H67" s="9">
        <v>-154.37</v>
      </c>
      <c r="I67" s="9">
        <v>-146.80000000000001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-234.97</v>
      </c>
      <c r="I68" s="9">
        <v>-227.4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68</vt:i4>
      </vt:variant>
    </vt:vector>
  </HeadingPairs>
  <TitlesOfParts>
    <vt:vector size="68" baseType="lpstr"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2018-08-10T00:34:42Z</dcterms:modified>
</cp:coreProperties>
</file>