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C81" i="1" l="1"/>
  <c r="K37" i="1"/>
  <c r="J37" i="1"/>
  <c r="I37" i="1"/>
  <c r="C80" i="1" l="1"/>
  <c r="N94" i="1"/>
  <c r="E114" i="1"/>
  <c r="J19" i="1"/>
  <c r="I5" i="1"/>
  <c r="J38" i="1"/>
  <c r="I43" i="1"/>
  <c r="I48" i="1"/>
  <c r="K41" i="1"/>
  <c r="J52" i="1"/>
  <c r="J53" i="1"/>
  <c r="K95" i="1"/>
  <c r="J70" i="1"/>
  <c r="I23" i="1"/>
  <c r="I55" i="1"/>
  <c r="I36" i="1"/>
  <c r="N93" i="1"/>
  <c r="I26" i="1"/>
  <c r="C113" i="1"/>
  <c r="I96" i="1"/>
  <c r="J71" i="1"/>
  <c r="K94" i="1"/>
  <c r="I25" i="1"/>
  <c r="J11" i="1"/>
  <c r="I62" i="1"/>
  <c r="J73" i="1"/>
  <c r="I52" i="1"/>
  <c r="I27" i="1"/>
  <c r="K65" i="1"/>
  <c r="J26" i="1"/>
  <c r="I12" i="1"/>
  <c r="I97" i="1"/>
  <c r="I71" i="1"/>
  <c r="I17" i="1"/>
  <c r="I51" i="1"/>
  <c r="K19" i="1"/>
  <c r="I20" i="1"/>
  <c r="J18" i="1"/>
  <c r="I41" i="1"/>
  <c r="C119" i="1"/>
  <c r="K17" i="1"/>
  <c r="K52" i="1"/>
  <c r="I32" i="1"/>
  <c r="I49" i="1"/>
  <c r="K50" i="1"/>
  <c r="L97" i="1"/>
  <c r="K96" i="1"/>
  <c r="I11" i="1"/>
  <c r="E112" i="1"/>
  <c r="I46" i="1"/>
  <c r="I50" i="1"/>
  <c r="I95" i="1"/>
  <c r="J24" i="1"/>
  <c r="K39" i="1"/>
  <c r="M97" i="1"/>
  <c r="K12" i="1"/>
  <c r="K66" i="1"/>
  <c r="I21" i="1"/>
  <c r="M93" i="1"/>
  <c r="J32" i="1"/>
  <c r="K5" i="1"/>
  <c r="I40" i="1"/>
  <c r="K64" i="1"/>
  <c r="I19" i="1"/>
  <c r="I66" i="1"/>
  <c r="I65" i="1"/>
  <c r="L95" i="1"/>
  <c r="J36" i="1"/>
  <c r="J51" i="1"/>
  <c r="J25" i="1"/>
  <c r="I44" i="1"/>
  <c r="K97" i="1"/>
  <c r="J63" i="1"/>
  <c r="J54" i="1"/>
  <c r="K34" i="1"/>
  <c r="J72" i="1"/>
  <c r="J22" i="1"/>
  <c r="J40" i="1"/>
  <c r="I94" i="1"/>
  <c r="K56" i="1"/>
  <c r="I35" i="1"/>
  <c r="I64" i="1"/>
  <c r="J64" i="1"/>
  <c r="I72" i="1"/>
  <c r="K32" i="1"/>
  <c r="J5" i="1"/>
  <c r="J44" i="1"/>
  <c r="K61" i="1"/>
  <c r="K18" i="1"/>
  <c r="K53" i="1"/>
  <c r="J66" i="1"/>
  <c r="K72" i="1"/>
  <c r="K51" i="1"/>
  <c r="M94" i="1"/>
  <c r="K35" i="1"/>
  <c r="J20" i="1"/>
  <c r="K43" i="1"/>
  <c r="E115" i="1"/>
  <c r="K23" i="1"/>
  <c r="J48" i="1"/>
  <c r="K49" i="1"/>
  <c r="I47" i="1"/>
  <c r="J65" i="1"/>
  <c r="K47" i="1"/>
  <c r="K93" i="1"/>
  <c r="K46" i="1"/>
  <c r="J50" i="1"/>
  <c r="J49" i="1"/>
  <c r="I38" i="1"/>
  <c r="K25" i="1"/>
  <c r="K44" i="1"/>
  <c r="I18" i="1"/>
  <c r="J23" i="1"/>
  <c r="J39" i="1"/>
  <c r="K55" i="1"/>
  <c r="I63" i="1"/>
  <c r="K33" i="1"/>
  <c r="K26" i="1"/>
  <c r="I39" i="1"/>
  <c r="J34" i="1"/>
  <c r="K38" i="1"/>
  <c r="J61" i="1"/>
  <c r="J21" i="1"/>
  <c r="J45" i="1"/>
  <c r="K71" i="1"/>
  <c r="K36" i="1"/>
  <c r="L96" i="1"/>
  <c r="K62" i="1"/>
  <c r="I56" i="1"/>
  <c r="M95" i="1"/>
  <c r="J46" i="1"/>
  <c r="C114" i="1"/>
  <c r="K24" i="1"/>
  <c r="L94" i="1"/>
  <c r="J27" i="1"/>
  <c r="I45" i="1"/>
  <c r="K45" i="1"/>
  <c r="K22" i="1"/>
  <c r="K27" i="1"/>
  <c r="J41" i="1"/>
  <c r="K73" i="1"/>
  <c r="L93" i="1"/>
  <c r="K70" i="1"/>
  <c r="J17" i="1"/>
  <c r="I73" i="1"/>
  <c r="J43" i="1"/>
  <c r="E116" i="1"/>
  <c r="J12" i="1"/>
  <c r="J42" i="1"/>
  <c r="K21" i="1"/>
  <c r="J55" i="1"/>
  <c r="K63" i="1"/>
  <c r="I70" i="1"/>
  <c r="K40" i="1"/>
  <c r="C115" i="1"/>
  <c r="I93" i="1"/>
  <c r="J47" i="1"/>
  <c r="K20" i="1"/>
  <c r="I33" i="1"/>
  <c r="I61" i="1"/>
  <c r="E113" i="1"/>
  <c r="K48" i="1"/>
  <c r="J62" i="1"/>
  <c r="C112" i="1"/>
  <c r="N95" i="1"/>
  <c r="K11" i="1"/>
  <c r="J56" i="1"/>
  <c r="M96" i="1"/>
  <c r="I54" i="1"/>
  <c r="I34" i="1"/>
  <c r="I22" i="1"/>
  <c r="E119" i="1"/>
  <c r="C116" i="1"/>
  <c r="I42" i="1"/>
  <c r="J35" i="1"/>
  <c r="J33" i="1"/>
  <c r="K54" i="1"/>
  <c r="K42" i="1"/>
  <c r="I24" i="1"/>
  <c r="I53" i="1"/>
  <c r="F74" i="1" l="1"/>
  <c r="F67" i="1"/>
  <c r="F57" i="1"/>
  <c r="B80" i="1" l="1"/>
  <c r="F13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F6" i="1" l="1"/>
  <c r="B79" i="1" l="1"/>
  <c r="C79" i="1"/>
  <c r="F28" i="1"/>
  <c r="B83" i="1" s="1"/>
  <c r="B82" i="1" l="1"/>
  <c r="B81" i="1"/>
  <c r="B84" i="1"/>
  <c r="B85" i="1" s="1"/>
</calcChain>
</file>

<file path=xl/sharedStrings.xml><?xml version="1.0" encoding="utf-8"?>
<sst xmlns="http://schemas.openxmlformats.org/spreadsheetml/2006/main" count="4510" uniqueCount="838">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</sst>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25" workbookViewId="0">
      <selection activeCell="A38" sqref="A38:B39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1" t="s">
        <v>833</v>
      </c>
      <c r="B38" s="41" t="s">
        <v>834</v>
      </c>
      <c r="C38" s="41">
        <v>20170706</v>
      </c>
      <c r="D38" s="41">
        <v>20170707</v>
      </c>
      <c r="E38" s="41">
        <v>0.25</v>
      </c>
      <c r="F38" s="41">
        <v>0.23519999999999999</v>
      </c>
      <c r="G38" s="41" t="s">
        <v>835</v>
      </c>
      <c r="H38" s="41"/>
      <c r="I38" s="60" t="str">
        <f>[1]!s_div_progress(A38,"20161231")</f>
        <v>实施</v>
      </c>
      <c r="J38" s="41" t="str">
        <f>[1]!s_div_recorddate(A38,"2016/12/31")</f>
        <v>2017-07-05</v>
      </c>
      <c r="K38" s="41" t="str">
        <f>[1]!s_div_exdate(A38,"2016/12/31")</f>
        <v>2017-07-06</v>
      </c>
    </row>
    <row r="39" spans="1:11" s="62" customFormat="1" x14ac:dyDescent="0.25">
      <c r="A39" s="41" t="s">
        <v>836</v>
      </c>
      <c r="B39" s="41" t="s">
        <v>837</v>
      </c>
      <c r="C39" s="41">
        <v>20170712</v>
      </c>
      <c r="D39" s="41">
        <v>20170713</v>
      </c>
      <c r="E39" s="41">
        <v>9.8000000000000004E-2</v>
      </c>
      <c r="F39" s="41">
        <v>0.91089699999999996</v>
      </c>
      <c r="G39" s="41" t="s">
        <v>835</v>
      </c>
      <c r="H39" s="41"/>
      <c r="I39" s="60" t="str">
        <f>[1]!s_div_progress(A39,"20161231")</f>
        <v>实施</v>
      </c>
      <c r="J39" s="41" t="str">
        <f>[1]!s_div_recorddate(A39,"2016/12/31")</f>
        <v>2017-07-04</v>
      </c>
      <c r="K39" s="41" t="str">
        <f>[1]!s_div_exdate(A39,"2016/12/31")</f>
        <v>2017-07-05</v>
      </c>
    </row>
    <row r="40" spans="1:11" s="12" customFormat="1" x14ac:dyDescent="0.25">
      <c r="A40" s="22" t="s">
        <v>88</v>
      </c>
      <c r="B40" s="23" t="s">
        <v>89</v>
      </c>
      <c r="C40" s="23">
        <v>20170517</v>
      </c>
      <c r="D40" s="23">
        <v>20170518</v>
      </c>
      <c r="E40" s="23">
        <v>0.2</v>
      </c>
      <c r="F40" s="23">
        <v>0.2316</v>
      </c>
      <c r="G40" s="18" t="s">
        <v>126</v>
      </c>
      <c r="H40" s="24"/>
      <c r="I40" s="25" t="str">
        <f>[1]!s_div_progress(A40,"20161231")</f>
        <v>股东大会通过</v>
      </c>
      <c r="J40" s="26">
        <f>[1]!s_div_recorddate(A40,"2016/12/31")</f>
        <v>0</v>
      </c>
      <c r="K40" s="26">
        <f>[1]!s_div_exdate(A40,"2016/12/31")</f>
        <v>0</v>
      </c>
    </row>
    <row r="41" spans="1:11" s="12" customFormat="1" x14ac:dyDescent="0.25">
      <c r="A41" s="18" t="s">
        <v>46</v>
      </c>
      <c r="B41" s="18" t="s">
        <v>47</v>
      </c>
      <c r="C41" s="18">
        <v>20170616</v>
      </c>
      <c r="D41" s="18">
        <v>20170619</v>
      </c>
      <c r="E41" s="18">
        <v>0.15</v>
      </c>
      <c r="F41" s="18">
        <v>0.279783</v>
      </c>
      <c r="G41" s="18" t="s">
        <v>126</v>
      </c>
      <c r="H41" s="18"/>
      <c r="I41" s="16" t="str">
        <f>[1]!s_div_progress(A41,"20161231")</f>
        <v>股东大会通过</v>
      </c>
      <c r="J41" s="18">
        <f>[1]!s_div_recorddate(A41,"2016/12/31")</f>
        <v>0</v>
      </c>
      <c r="K41" s="18">
        <f>[1]!s_div_exdate(A41,"2016/12/31")</f>
        <v>0</v>
      </c>
    </row>
    <row r="42" spans="1:11" s="12" customFormat="1" ht="15.6" x14ac:dyDescent="0.25">
      <c r="A42" s="17" t="s">
        <v>48</v>
      </c>
      <c r="B42" s="18" t="s">
        <v>49</v>
      </c>
      <c r="C42" s="18">
        <v>20170616</v>
      </c>
      <c r="D42" s="18">
        <v>20170619</v>
      </c>
      <c r="E42" s="18">
        <v>0.189</v>
      </c>
      <c r="F42" s="18">
        <v>0.25459999999999999</v>
      </c>
      <c r="G42" s="18" t="s">
        <v>112</v>
      </c>
      <c r="H42" s="21"/>
      <c r="I42" s="19" t="str">
        <f>[1]!s_div_progress(A42,"20161231")</f>
        <v>股东大会通过</v>
      </c>
      <c r="J42" s="16">
        <f>[1]!s_div_recorddate(A42,"2016/12/31")</f>
        <v>0</v>
      </c>
      <c r="K42" s="16">
        <f>[1]!s_div_exdate(A42,"2016/12/31")</f>
        <v>0</v>
      </c>
    </row>
    <row r="43" spans="1:11" s="12" customFormat="1" ht="15.6" x14ac:dyDescent="0.25">
      <c r="A43" s="4" t="s">
        <v>10</v>
      </c>
      <c r="B43" s="6" t="s">
        <v>11</v>
      </c>
      <c r="C43" s="6">
        <v>20170623</v>
      </c>
      <c r="D43" s="6">
        <v>20170626</v>
      </c>
      <c r="E43" s="6">
        <v>0.17</v>
      </c>
      <c r="F43" s="6">
        <v>1.0262</v>
      </c>
      <c r="G43" s="6" t="s">
        <v>112</v>
      </c>
      <c r="H43" s="21"/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s="12" customFormat="1" x14ac:dyDescent="0.25">
      <c r="A44" s="17" t="s">
        <v>100</v>
      </c>
      <c r="B44" s="18" t="s">
        <v>101</v>
      </c>
      <c r="C44" s="18">
        <v>20170623</v>
      </c>
      <c r="D44" s="18">
        <v>20170626</v>
      </c>
      <c r="E44" s="18">
        <v>0.16800000000000001</v>
      </c>
      <c r="F44" s="18">
        <v>2.057194</v>
      </c>
      <c r="G44" s="6" t="s">
        <v>128</v>
      </c>
      <c r="H44" s="18"/>
      <c r="I44" s="31" t="str">
        <f>[1]!s_div_progress(A44,"20161231")</f>
        <v>董事会预案</v>
      </c>
      <c r="J44" s="32">
        <f>[1]!s_div_recorddate(A44,"2016/12/31")</f>
        <v>0</v>
      </c>
      <c r="K44" s="32">
        <f>[1]!s_div_exdate(A44,"2016/12/31")</f>
        <v>0</v>
      </c>
    </row>
    <row r="45" spans="1:11" s="12" customFormat="1" x14ac:dyDescent="0.25">
      <c r="A45" s="18" t="s">
        <v>123</v>
      </c>
      <c r="B45" s="18" t="s">
        <v>124</v>
      </c>
      <c r="C45" s="18">
        <v>20170623</v>
      </c>
      <c r="D45" s="18">
        <v>20170624</v>
      </c>
      <c r="E45" s="18">
        <v>0.16500000000000001</v>
      </c>
      <c r="F45" s="18">
        <v>2.3982610000000002</v>
      </c>
      <c r="G45" s="18" t="s">
        <v>126</v>
      </c>
      <c r="H45" s="18"/>
      <c r="I45" s="16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18" t="s">
        <v>12</v>
      </c>
      <c r="B46" s="18" t="s">
        <v>13</v>
      </c>
      <c r="C46" s="18">
        <v>20170630</v>
      </c>
      <c r="D46" s="18">
        <v>20170631</v>
      </c>
      <c r="E46" s="18">
        <v>0.1</v>
      </c>
      <c r="F46" s="18">
        <v>0.18887799999999999</v>
      </c>
      <c r="G46" s="18" t="s">
        <v>126</v>
      </c>
      <c r="H46" s="18"/>
      <c r="I46" s="16" t="str">
        <f>[1]!s_div_progress(A46,"20161231")</f>
        <v>董事会预案</v>
      </c>
      <c r="J46" s="18">
        <f>[1]!s_div_recorddate(A46,"2016/12/31")</f>
        <v>0</v>
      </c>
      <c r="K46" s="18">
        <f>[1]!s_div_exdate(A46,"2016/12/31")</f>
        <v>0</v>
      </c>
    </row>
    <row r="47" spans="1:11" x14ac:dyDescent="0.25">
      <c r="A47" s="17" t="s">
        <v>34</v>
      </c>
      <c r="B47" s="18" t="s">
        <v>35</v>
      </c>
      <c r="C47" s="18">
        <v>20170630</v>
      </c>
      <c r="D47" s="18">
        <v>20170703</v>
      </c>
      <c r="E47" s="18">
        <v>6.7869999999999999</v>
      </c>
      <c r="F47" s="18">
        <v>2.005763</v>
      </c>
      <c r="G47" s="18" t="s">
        <v>112</v>
      </c>
      <c r="H47" s="18"/>
      <c r="I47" s="34" t="str">
        <f>[1]!s_div_progress(A47,"20161231")</f>
        <v>股东大会通过</v>
      </c>
      <c r="J47" s="16">
        <f>[1]!s_div_recorddate(A47,"2016/12/31")</f>
        <v>0</v>
      </c>
      <c r="K47" s="16">
        <f>[1]!s_div_exdate(A47,"2016/12/31")</f>
        <v>0</v>
      </c>
    </row>
    <row r="48" spans="1:11" x14ac:dyDescent="0.25">
      <c r="A48" s="4" t="s">
        <v>52</v>
      </c>
      <c r="B48" s="5" t="s">
        <v>53</v>
      </c>
      <c r="C48" s="5">
        <v>20170703</v>
      </c>
      <c r="D48" s="5">
        <v>20170704</v>
      </c>
      <c r="E48" s="6">
        <v>2.97</v>
      </c>
      <c r="F48" s="6">
        <v>3.3755000000000002</v>
      </c>
      <c r="G48" s="6" t="s">
        <v>112</v>
      </c>
      <c r="I48" s="7" t="str">
        <f>[1]!s_div_progress(A48,"20161231")</f>
        <v>股东大会通过</v>
      </c>
      <c r="J48" s="9">
        <f>[1]!s_div_recorddate(A48,"2016/12/31")</f>
        <v>0</v>
      </c>
      <c r="K48" s="9">
        <f>[1]!s_div_exdate(A48,"2016/12/31")</f>
        <v>0</v>
      </c>
    </row>
    <row r="49" spans="1:11" x14ac:dyDescent="0.25">
      <c r="A49" s="4" t="s">
        <v>66</v>
      </c>
      <c r="B49" s="6" t="s">
        <v>67</v>
      </c>
      <c r="C49" s="6">
        <v>20170704</v>
      </c>
      <c r="D49" s="6">
        <v>20170705</v>
      </c>
      <c r="E49" s="6">
        <v>0.55000000000000004</v>
      </c>
      <c r="F49" s="6">
        <v>3.4405999999999999</v>
      </c>
      <c r="G49" s="6" t="s">
        <v>112</v>
      </c>
      <c r="I49" s="7" t="str">
        <f>[1]!s_div_progress(A49,"20161231")</f>
        <v>股东大会通过</v>
      </c>
      <c r="J49" s="9">
        <f>[1]!s_div_recorddate(A49,"2016/12/31")</f>
        <v>0</v>
      </c>
      <c r="K49" s="9">
        <f>[1]!s_div_exdate(A49,"2016/12/31")</f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tr">
        <f>[1]!s_div_progress(A51,"20161231")</f>
        <v>股东大会通过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SUM(F40:F56)</f>
        <v>29.74607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董事会预案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股东大会通过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49.720770000000002</v>
      </c>
      <c r="C82" s="12">
        <f>$F$5+$F$12+$F$11+SUM($F$17:$F$27)+$F$32+$F$33</f>
        <v>20.040966999999998</v>
      </c>
    </row>
    <row r="83" spans="1:14" s="62" customFormat="1" x14ac:dyDescent="0.25">
      <c r="A83" s="13" t="s">
        <v>829</v>
      </c>
      <c r="B83" s="62">
        <f>F6+F13+F28+F57+F67</f>
        <v>55.449370000000002</v>
      </c>
      <c r="C83" s="62">
        <f>$F$5+$F$12+$F$11+SUM($F$17:$F$27)+$F$32+$F$33</f>
        <v>20.040966999999998</v>
      </c>
    </row>
    <row r="84" spans="1:14" x14ac:dyDescent="0.25">
      <c r="A84" s="1" t="s">
        <v>118</v>
      </c>
      <c r="B84">
        <f>$F$6+$F$13+$F$28+$F$57+$F$67+$F$74</f>
        <v>57.727070000000005</v>
      </c>
      <c r="C84" s="62">
        <f>$F$5+$F$12+$F$11+SUM($F$17:$F$27)+$F$32+$F$33</f>
        <v>20.040966999999998</v>
      </c>
    </row>
    <row r="85" spans="1:14" x14ac:dyDescent="0.25">
      <c r="A85" s="13" t="s">
        <v>140</v>
      </c>
      <c r="B85" s="12">
        <f>B84</f>
        <v>57.727070000000005</v>
      </c>
      <c r="C85" s="62">
        <f>$F$5+$F$12+$F$11+SUM($F$17:$F$27)+$F$32+$F$33</f>
        <v>20.040966999999998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28" workbookViewId="0">
      <selection activeCell="A43" sqref="A43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53.054129999999994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2017-06-28T00:36:53Z</dcterms:modified>
</cp:coreProperties>
</file>