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drawings/drawing1.xml" ContentType="application/vnd.openxmlformats-officedocument.drawing+xml"/>
  <Override PartName="/xl/comments26.xml" ContentType="application/vnd.openxmlformats-officedocument.spreadsheetml.comments+xml"/>
  <Override PartName="/xl/drawings/drawing2.xml" ContentType="application/vnd.openxmlformats-officedocument.drawing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810_Open" sheetId="69" r:id="rId1"/>
    <sheet name="20180809_Open" sheetId="68" r:id="rId2"/>
    <sheet name="20180808_Open" sheetId="67" r:id="rId3"/>
    <sheet name="20180807_Open" sheetId="66" r:id="rId4"/>
    <sheet name="20180806_Open" sheetId="65" r:id="rId5"/>
    <sheet name="20180803_Open" sheetId="64" r:id="rId6"/>
    <sheet name="20180802_Open" sheetId="63" r:id="rId7"/>
    <sheet name="20180801_Open" sheetId="62" r:id="rId8"/>
    <sheet name="20180731_Open" sheetId="61" r:id="rId9"/>
    <sheet name="20180730_Open" sheetId="60" r:id="rId10"/>
    <sheet name="20180727_Open" sheetId="59" r:id="rId11"/>
    <sheet name="20180726_Open" sheetId="58" r:id="rId12"/>
    <sheet name="20180725_Open" sheetId="57" r:id="rId13"/>
    <sheet name="20180724_Open" sheetId="56" r:id="rId14"/>
    <sheet name="20180723_Open" sheetId="55" r:id="rId15"/>
    <sheet name="20180720_Open" sheetId="54" r:id="rId16"/>
    <sheet name="20180719_Open" sheetId="53" r:id="rId17"/>
    <sheet name="20180718_Open" sheetId="52" r:id="rId18"/>
    <sheet name="20180717_Open" sheetId="51" r:id="rId19"/>
    <sheet name="20180716_Open" sheetId="50" r:id="rId20"/>
    <sheet name="20180713_Open" sheetId="49" r:id="rId21"/>
    <sheet name="20180712_Open" sheetId="48" r:id="rId22"/>
    <sheet name="20180711_Open" sheetId="47" r:id="rId23"/>
    <sheet name="20180710_Open" sheetId="46" r:id="rId24"/>
    <sheet name="20180709_Open" sheetId="45" r:id="rId25"/>
    <sheet name="20180706_Open" sheetId="44" r:id="rId26"/>
    <sheet name="20180705_Open" sheetId="43" r:id="rId27"/>
    <sheet name="20180704_Open" sheetId="42" r:id="rId28"/>
    <sheet name="20180703_Open" sheetId="41" r:id="rId29"/>
    <sheet name="20180702_Open" sheetId="40" r:id="rId30"/>
    <sheet name="20180629_Open" sheetId="39" r:id="rId31"/>
    <sheet name="20180628_Open" sheetId="38" r:id="rId32"/>
    <sheet name="20180627_Open" sheetId="37" r:id="rId33"/>
    <sheet name="20180626_Open" sheetId="36" r:id="rId34"/>
    <sheet name="20180625_Open" sheetId="35" r:id="rId35"/>
    <sheet name="20180622_Open" sheetId="34" r:id="rId36"/>
    <sheet name="20180621_Open" sheetId="33" r:id="rId37"/>
    <sheet name="20180620_Open" sheetId="32" r:id="rId38"/>
    <sheet name="20180619_Open" sheetId="31" r:id="rId39"/>
    <sheet name="20180615_Open" sheetId="30" r:id="rId40"/>
    <sheet name="20180614_Open" sheetId="29" r:id="rId41"/>
    <sheet name="20180613_Open" sheetId="28" r:id="rId42"/>
    <sheet name="20180612_Open" sheetId="27" r:id="rId43"/>
    <sheet name="20180611_Open" sheetId="26" r:id="rId44"/>
    <sheet name="20180608_Open" sheetId="25" r:id="rId45"/>
    <sheet name="20180607_Open " sheetId="24" r:id="rId46"/>
    <sheet name="20180606_Open" sheetId="23" r:id="rId47"/>
    <sheet name="20180605_Open" sheetId="22" r:id="rId48"/>
    <sheet name="20180604_Open" sheetId="21" r:id="rId49"/>
    <sheet name="20180601_Open" sheetId="20" r:id="rId50"/>
    <sheet name="20180531_Open" sheetId="19" r:id="rId51"/>
    <sheet name="20180530_Open" sheetId="18" r:id="rId52"/>
    <sheet name="20180529_Open " sheetId="17" r:id="rId53"/>
    <sheet name="20180528_Open" sheetId="16" r:id="rId54"/>
    <sheet name="20180525_Open" sheetId="15" r:id="rId55"/>
    <sheet name="20180524_Open" sheetId="14" r:id="rId56"/>
    <sheet name="20180523_Open" sheetId="13" r:id="rId57"/>
    <sheet name="20180522_Open" sheetId="12" r:id="rId58"/>
    <sheet name="20180521_Open" sheetId="11" r:id="rId59"/>
    <sheet name="20180518_Open" sheetId="10" r:id="rId60"/>
    <sheet name="20180517_Open" sheetId="9" r:id="rId61"/>
    <sheet name="20180516_Open" sheetId="8" r:id="rId62"/>
    <sheet name="20180515_Open" sheetId="7" r:id="rId63"/>
    <sheet name="20180514_Open " sheetId="6" r:id="rId64"/>
    <sheet name="20180511_Open" sheetId="5" r:id="rId65"/>
    <sheet name="20180510_Open" sheetId="4" r:id="rId66"/>
    <sheet name="20180509_Open" sheetId="3" r:id="rId67"/>
    <sheet name="20180508_Open" sheetId="2" r:id="rId68"/>
  </sheets>
  <calcPr calcId="162913"/>
</workbook>
</file>

<file path=xl/calcChain.xml><?xml version="1.0" encoding="utf-8"?>
<calcChain xmlns="http://schemas.openxmlformats.org/spreadsheetml/2006/main">
  <c r="E10" i="69" l="1"/>
  <c r="B13" i="69"/>
  <c r="B11" i="69"/>
  <c r="E61" i="69"/>
  <c r="E55" i="69"/>
  <c r="E47" i="69"/>
  <c r="B47" i="69"/>
  <c r="E44" i="69"/>
  <c r="B38" i="69"/>
  <c r="B28" i="69"/>
  <c r="B26" i="69"/>
  <c r="B25" i="69"/>
  <c r="I24" i="69"/>
  <c r="I19" i="69"/>
  <c r="I15" i="69"/>
  <c r="I11" i="69"/>
  <c r="I10" i="69"/>
  <c r="B5" i="69"/>
  <c r="B27" i="69" l="1"/>
  <c r="E61" i="68"/>
  <c r="E55" i="68"/>
  <c r="E47" i="68"/>
  <c r="B47" i="68"/>
  <c r="E44" i="68"/>
  <c r="B38" i="68"/>
  <c r="B28" i="68"/>
  <c r="B26" i="68"/>
  <c r="B25" i="68"/>
  <c r="I24" i="68"/>
  <c r="I19" i="68"/>
  <c r="I15" i="68"/>
  <c r="I11" i="68"/>
  <c r="I10" i="68"/>
  <c r="B5" i="68"/>
  <c r="E61" i="67" l="1"/>
  <c r="E55" i="67"/>
  <c r="E47" i="67"/>
  <c r="B47" i="67"/>
  <c r="E44" i="67"/>
  <c r="B38" i="67"/>
  <c r="B28" i="67"/>
  <c r="B26" i="67"/>
  <c r="B25" i="67"/>
  <c r="I24" i="67"/>
  <c r="I19" i="67"/>
  <c r="I15" i="67"/>
  <c r="I11" i="67"/>
  <c r="I10" i="67"/>
  <c r="B5" i="67"/>
  <c r="E61" i="66" l="1"/>
  <c r="E55" i="66"/>
  <c r="E47" i="66" l="1"/>
  <c r="B47" i="66"/>
  <c r="E44" i="66"/>
  <c r="B38" i="66"/>
  <c r="B28" i="66"/>
  <c r="B26" i="66"/>
  <c r="B25" i="66"/>
  <c r="I24" i="66"/>
  <c r="I19" i="66"/>
  <c r="I15" i="66"/>
  <c r="I11" i="66"/>
  <c r="I10" i="66"/>
  <c r="B5" i="66"/>
  <c r="E59" i="65" l="1"/>
  <c r="E54" i="65"/>
  <c r="E47" i="65"/>
  <c r="B47" i="65"/>
  <c r="E44" i="65"/>
  <c r="B38" i="65"/>
  <c r="B28" i="65"/>
  <c r="B26" i="65"/>
  <c r="B25" i="65"/>
  <c r="I24" i="65"/>
  <c r="I19" i="65"/>
  <c r="I15" i="65"/>
  <c r="I11" i="65"/>
  <c r="I10" i="65"/>
  <c r="B5" i="65"/>
  <c r="E59" i="64" l="1"/>
  <c r="E54" i="64"/>
  <c r="E47" i="64"/>
  <c r="B47" i="64"/>
  <c r="E44" i="64"/>
  <c r="B38" i="64"/>
  <c r="B28" i="64"/>
  <c r="B26" i="64"/>
  <c r="B25" i="64"/>
  <c r="I24" i="64"/>
  <c r="I19" i="64"/>
  <c r="I15" i="64"/>
  <c r="I11" i="64"/>
  <c r="I10" i="64"/>
  <c r="B5" i="64"/>
  <c r="E59" i="63" l="1"/>
  <c r="E54" i="63"/>
  <c r="E47" i="63"/>
  <c r="B47" i="63"/>
  <c r="E44" i="63"/>
  <c r="B38" i="63"/>
  <c r="B28" i="63"/>
  <c r="B26" i="63"/>
  <c r="B25" i="63"/>
  <c r="I24" i="63"/>
  <c r="I19" i="63"/>
  <c r="I15" i="63"/>
  <c r="I11" i="63"/>
  <c r="I10" i="63"/>
  <c r="B5" i="63"/>
  <c r="E59" i="62" l="1"/>
  <c r="E54" i="62"/>
  <c r="E47" i="62"/>
  <c r="B47" i="62"/>
  <c r="E44" i="62"/>
  <c r="B38" i="62"/>
  <c r="B28" i="62"/>
  <c r="B26" i="62"/>
  <c r="B25" i="62"/>
  <c r="I24" i="62"/>
  <c r="I19" i="62"/>
  <c r="I15" i="62"/>
  <c r="I11" i="62"/>
  <c r="I10" i="62"/>
  <c r="B5" i="62"/>
  <c r="E59" i="61" l="1"/>
  <c r="E54" i="61"/>
  <c r="E47" i="61"/>
  <c r="B47" i="61"/>
  <c r="E44" i="61"/>
  <c r="B38" i="61"/>
  <c r="B28" i="61"/>
  <c r="B26" i="61"/>
  <c r="B25" i="61"/>
  <c r="I24" i="61"/>
  <c r="I19" i="61"/>
  <c r="I15" i="61"/>
  <c r="I11" i="61"/>
  <c r="I10" i="61"/>
  <c r="B5" i="61"/>
  <c r="E59" i="60" l="1"/>
  <c r="E54" i="60"/>
  <c r="E47" i="60"/>
  <c r="B47" i="60"/>
  <c r="E44" i="60"/>
  <c r="B38" i="60"/>
  <c r="B28" i="60"/>
  <c r="B26" i="60"/>
  <c r="B25" i="60"/>
  <c r="I24" i="60"/>
  <c r="I19" i="60"/>
  <c r="I15" i="60"/>
  <c r="I11" i="60"/>
  <c r="I10" i="60"/>
  <c r="B5" i="60"/>
  <c r="B38" i="59" l="1"/>
  <c r="E59" i="59"/>
  <c r="E54" i="59"/>
  <c r="E47" i="59"/>
  <c r="B47" i="59"/>
  <c r="E44" i="59"/>
  <c r="B28" i="59"/>
  <c r="B26" i="59"/>
  <c r="B25" i="59"/>
  <c r="I24" i="59"/>
  <c r="I19" i="59"/>
  <c r="I15" i="59"/>
  <c r="I11" i="59"/>
  <c r="I10" i="59"/>
  <c r="B5" i="59"/>
  <c r="E59" i="58" l="1"/>
  <c r="E54" i="58"/>
  <c r="E47" i="58"/>
  <c r="B47" i="58"/>
  <c r="E44" i="58"/>
  <c r="B38" i="58"/>
  <c r="B28" i="58"/>
  <c r="B26" i="58"/>
  <c r="B25" i="58"/>
  <c r="I24" i="58"/>
  <c r="I19" i="58"/>
  <c r="I15" i="58"/>
  <c r="I11" i="58"/>
  <c r="I10" i="58"/>
  <c r="B5" i="58"/>
  <c r="E59" i="57" l="1"/>
  <c r="E54" i="57"/>
  <c r="E47" i="57"/>
  <c r="B47" i="57"/>
  <c r="E44" i="57"/>
  <c r="B38" i="57"/>
  <c r="B28" i="57"/>
  <c r="B26" i="57"/>
  <c r="B25" i="57"/>
  <c r="I24" i="57"/>
  <c r="I19" i="57"/>
  <c r="I15" i="57"/>
  <c r="I11" i="57"/>
  <c r="I10" i="57"/>
  <c r="B5" i="57"/>
  <c r="B26" i="56"/>
  <c r="E59" i="56" l="1"/>
  <c r="E54" i="56"/>
  <c r="E47" i="56"/>
  <c r="B47" i="56"/>
  <c r="E44" i="56"/>
  <c r="B38" i="56"/>
  <c r="B28" i="56"/>
  <c r="B25" i="56"/>
  <c r="I24" i="56"/>
  <c r="I19" i="56"/>
  <c r="I15" i="56"/>
  <c r="I11" i="56"/>
  <c r="I10" i="56"/>
  <c r="B5" i="56"/>
  <c r="E59" i="55" l="1"/>
  <c r="E54" i="55"/>
  <c r="E47" i="55"/>
  <c r="B47" i="55"/>
  <c r="E44" i="55"/>
  <c r="B38" i="55"/>
  <c r="B28" i="55"/>
  <c r="B26" i="55"/>
  <c r="B25" i="55"/>
  <c r="I24" i="55"/>
  <c r="I19" i="55"/>
  <c r="I15" i="55"/>
  <c r="I11" i="55"/>
  <c r="I10" i="55"/>
  <c r="B5" i="55"/>
  <c r="E59" i="54" l="1"/>
  <c r="E54" i="54"/>
  <c r="E47" i="54"/>
  <c r="B47" i="54"/>
  <c r="E44" i="54"/>
  <c r="B38" i="54"/>
  <c r="B28" i="54"/>
  <c r="B26" i="54"/>
  <c r="B25" i="54"/>
  <c r="I24" i="54"/>
  <c r="I19" i="54"/>
  <c r="I15" i="54"/>
  <c r="I11" i="54"/>
  <c r="I10" i="54"/>
  <c r="B5" i="54"/>
  <c r="E59" i="53" l="1"/>
  <c r="E54" i="53"/>
  <c r="E47" i="53"/>
  <c r="B47" i="53"/>
  <c r="E44" i="53"/>
  <c r="B38" i="53"/>
  <c r="B28" i="53"/>
  <c r="B26" i="53"/>
  <c r="B25" i="53"/>
  <c r="I24" i="53"/>
  <c r="I19" i="53"/>
  <c r="I15" i="53"/>
  <c r="I11" i="53"/>
  <c r="I10" i="53"/>
  <c r="B5" i="53"/>
  <c r="E59" i="52" l="1"/>
  <c r="E54" i="52"/>
  <c r="E47" i="52"/>
  <c r="B47" i="52"/>
  <c r="E44" i="52"/>
  <c r="B38" i="52"/>
  <c r="B28" i="52"/>
  <c r="B26" i="52"/>
  <c r="B25" i="52"/>
  <c r="I24" i="52"/>
  <c r="I19" i="52"/>
  <c r="I15" i="52"/>
  <c r="I11" i="52"/>
  <c r="I10" i="52"/>
  <c r="B5" i="52"/>
  <c r="I24" i="51" l="1"/>
  <c r="E59" i="51"/>
  <c r="E54" i="51"/>
  <c r="E47" i="51"/>
  <c r="B47" i="51"/>
  <c r="E44" i="51"/>
  <c r="B38" i="51"/>
  <c r="B28" i="51"/>
  <c r="B26" i="51"/>
  <c r="B25" i="51"/>
  <c r="I19" i="51"/>
  <c r="I15" i="51"/>
  <c r="I11" i="51"/>
  <c r="I10" i="51"/>
  <c r="B5" i="51"/>
  <c r="E59" i="50" l="1"/>
  <c r="E54" i="50"/>
  <c r="E47" i="50"/>
  <c r="B47" i="50"/>
  <c r="E44" i="50"/>
  <c r="B38" i="50"/>
  <c r="B28" i="50"/>
  <c r="B26" i="50"/>
  <c r="B25" i="50"/>
  <c r="I24" i="50"/>
  <c r="I19" i="50"/>
  <c r="I15" i="50"/>
  <c r="I11" i="50"/>
  <c r="I10" i="50"/>
  <c r="B5" i="50"/>
  <c r="E59" i="49" l="1"/>
  <c r="E54" i="49"/>
  <c r="E47" i="49"/>
  <c r="B47" i="49"/>
  <c r="E44" i="49"/>
  <c r="B38" i="49"/>
  <c r="B28" i="49"/>
  <c r="B26" i="49"/>
  <c r="B25" i="49"/>
  <c r="I24" i="49"/>
  <c r="I19" i="49"/>
  <c r="I15" i="49"/>
  <c r="I11" i="49"/>
  <c r="I10" i="49"/>
  <c r="B5" i="49"/>
  <c r="E59" i="48" l="1"/>
  <c r="E54" i="48"/>
  <c r="E47" i="48"/>
  <c r="B47" i="48"/>
  <c r="E44" i="48"/>
  <c r="B38" i="48"/>
  <c r="B28" i="48"/>
  <c r="B26" i="48"/>
  <c r="B25" i="48"/>
  <c r="I24" i="48"/>
  <c r="I19" i="48"/>
  <c r="I15" i="48"/>
  <c r="I11" i="48"/>
  <c r="I10" i="48"/>
  <c r="B5" i="48"/>
  <c r="E59" i="47" l="1"/>
  <c r="E54" i="47"/>
  <c r="E47" i="47"/>
  <c r="B47" i="47"/>
  <c r="E44" i="47"/>
  <c r="B38" i="47"/>
  <c r="B28" i="47"/>
  <c r="B26" i="47"/>
  <c r="B25" i="47"/>
  <c r="I24" i="47"/>
  <c r="I19" i="47"/>
  <c r="I15" i="47"/>
  <c r="I11" i="47"/>
  <c r="I10" i="47"/>
  <c r="B5" i="47"/>
  <c r="E59" i="46" l="1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11" i="46" s="1"/>
  <c r="B11" i="47" s="1"/>
  <c r="B11" i="48" s="1"/>
  <c r="B11" i="49" s="1"/>
  <c r="B11" i="50" s="1"/>
  <c r="B11" i="51" s="1"/>
  <c r="B11" i="52" s="1"/>
  <c r="B11" i="53" s="1"/>
  <c r="B11" i="54" s="1"/>
  <c r="B11" i="55" s="1"/>
  <c r="B11" i="56" s="1"/>
  <c r="B11" i="57" s="1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E10" i="46" s="1"/>
  <c r="E10" i="47" s="1"/>
  <c r="E10" i="48" s="1"/>
  <c r="E10" i="49" s="1"/>
  <c r="E10" i="50" s="1"/>
  <c r="E10" i="51" s="1"/>
  <c r="E10" i="52" s="1"/>
  <c r="E10" i="53" s="1"/>
  <c r="E10" i="54" s="1"/>
  <c r="E10" i="55" s="1"/>
  <c r="E10" i="56" s="1"/>
  <c r="E10" i="57" s="1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l="1"/>
  <c r="B13" i="46"/>
  <c r="B27" i="46" l="1"/>
  <c r="B13" i="47"/>
  <c r="B27" i="47" l="1"/>
  <c r="B13" i="48"/>
  <c r="B27" i="48" l="1"/>
  <c r="B13" i="49"/>
  <c r="B27" i="49" l="1"/>
  <c r="B13" i="50"/>
  <c r="B27" i="50" l="1"/>
  <c r="B13" i="51"/>
  <c r="B27" i="51" l="1"/>
  <c r="B13" i="52"/>
  <c r="B27" i="52" l="1"/>
  <c r="B13" i="53"/>
  <c r="B27" i="53" l="1"/>
  <c r="B13" i="54"/>
  <c r="B27" i="54" l="1"/>
  <c r="B13" i="55"/>
  <c r="B27" i="55" l="1"/>
  <c r="B13" i="56"/>
  <c r="B27" i="56" l="1"/>
  <c r="B13" i="57"/>
  <c r="B27" i="57" l="1"/>
  <c r="B13" i="58"/>
  <c r="B27" i="58" l="1"/>
  <c r="B13" i="59"/>
  <c r="B27" i="59" l="1"/>
  <c r="B13" i="60"/>
  <c r="B13" i="62" s="1"/>
  <c r="B27" i="62" l="1"/>
  <c r="B13" i="63"/>
  <c r="B27" i="60"/>
  <c r="B13" i="61"/>
  <c r="B27" i="61" s="1"/>
  <c r="B27" i="63" l="1"/>
  <c r="B13" i="64"/>
  <c r="B27" i="64" l="1"/>
  <c r="B13" i="65"/>
  <c r="B27" i="65" l="1"/>
  <c r="B13" i="66"/>
  <c r="B27" i="66" l="1"/>
  <c r="B13" i="67"/>
  <c r="B27" i="67" l="1"/>
  <c r="B13" i="68"/>
  <c r="B27" i="68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<sst xmlns="http://schemas.openxmlformats.org/spreadsheetml/2006/main" count="7845" uniqueCount="121">
  <si>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</si>
  <si>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</si>
  <si>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</si>
  <si>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</si>
  <si>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</si>
  <si>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</si>
  <si>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</si>
  <si>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</si>
  <si>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</si>
  <si>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</si>
  <si>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</si>
  <si>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</si>
  <si>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</si>
  <si>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</si>
  <si>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</si>
  <si>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</si>
  <si>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</si>
  <si>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</si>
  <si>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</si>
  <si>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</si>
  <si>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</si>
  <si>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</si>
  <si>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</si>
  <si>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</si>
  <si>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</si>
  <si>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</si>
  <si>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</si>
  <si>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</si>
  <si>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</si>
  <si>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</si>
  <si>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</si>
  <si>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</si>
  <si>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</si>
  <si>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</si>
  <si>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</si>
  <si>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</si>
  <si>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</si>
  <si>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</si>
  <si>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</si>
  <si>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</si>
  <si>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</si>
  <si>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</si>
  <si>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</si>
  <si>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</si>
  <si>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</si>
  <si>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</si>
  <si>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</si>
  <si>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</si>
  <si>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</si>
  <si>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</si>
  <si>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</si>
  <si>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</si>
  <si>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</si>
  <si>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</si>
  <si>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</si>
  <si>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</si>
  <si>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</si>
  <si>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</si>
  <si>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</si>
  <si>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</si>
  <si>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</si>
  <si>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</si>
  <si>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</si>
  <si>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</si>
  <si>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</si>
  <si>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</si>
  <si>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</si>
  <si>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</si>
  <si>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</si>
  <si>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</si>
  <si>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</si>
  <si>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</si>
  <si>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</si>
  <si>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</si>
  <si>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</si>
  <si>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</si>
  <si>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</si>
  <si>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</si>
  <si>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</si>
  <si>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</si>
  <si>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</si>
  <si>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</si>
  <si>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</si>
  <si>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</si>
  <si>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</si>
  <si>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</si>
  <si>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</si>
  <si>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</si>
  <si>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</si>
  <si>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</si>
  <si>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</si>
  <si>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</si>
  <si>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</si>
  <si>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</si>
  <si>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</si>
  <si>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</si>
  <si>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</si>
  <si>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</si>
  <si>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</si>
  <si>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</si>
  <si>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</si>
  <si>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</si>
  <si>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</si>
  <si>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</si>
  <si>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</si>
  <si>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</si>
  <si>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</si>
  <si>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</si>
  <si>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</si>
  <si>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</si>
  <si>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</si>
  <si>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</si>
  <si>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</si>
  <si>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</si>
  <si>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</si>
  <si>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</si>
  <si>
    <t>IH 1903</t>
    <phoneticPr fontId="20" type="noConversion"/>
  </si>
  <si>
    <t>IH1903</t>
    <phoneticPr fontId="19" type="noConversion"/>
  </si>
  <si>
    <t>IF1903</t>
    <phoneticPr fontId="19" type="noConversion"/>
  </si>
  <si>
    <t>IC1903</t>
    <phoneticPr fontId="19" type="noConversion"/>
  </si>
  <si>
    <t>八月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</si>
</sst>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5.xml"/><Relationship Id="rId1" Type="http://schemas.openxmlformats.org/officeDocument/2006/relationships/vmlDrawing" Target="../drawings/vmlDrawing65.vm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6.xml"/><Relationship Id="rId1" Type="http://schemas.openxmlformats.org/officeDocument/2006/relationships/vmlDrawing" Target="../drawings/vmlDrawing66.vm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7.xml"/><Relationship Id="rId1" Type="http://schemas.openxmlformats.org/officeDocument/2006/relationships/vmlDrawing" Target="../drawings/vmlDrawing67.vm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8.xml"/><Relationship Id="rId1" Type="http://schemas.openxmlformats.org/officeDocument/2006/relationships/vmlDrawing" Target="../drawings/vmlDrawing68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workbookViewId="0"/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87</v>
      </c>
      <c r="I4" s="9">
        <v>0</v>
      </c>
      <c r="J4" s="9">
        <v>-7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/>
      <c r="D6" s="6" t="s">
        <v>12</v>
      </c>
      <c r="E6" s="5"/>
      <c r="H6" s="6" t="s">
        <v>74</v>
      </c>
      <c r="I6" s="9">
        <v>1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2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3548.8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E8+'20180809_Open'!E10</f>
        <v>47460</v>
      </c>
      <c r="G10" s="6"/>
      <c r="H10" s="6" t="s">
        <v>22</v>
      </c>
      <c r="I10" s="10">
        <f>SUM(I4:I7)</f>
        <v>12</v>
      </c>
    </row>
    <row r="11" spans="1:10" x14ac:dyDescent="0.25">
      <c r="A11" s="6" t="s">
        <v>23</v>
      </c>
      <c r="B11" s="5">
        <f>B9+'20180809_Open'!B11</f>
        <v>322868.2900000001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1265.5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B12+'20180809_Open'!B13</f>
        <v>69514.64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13275206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3673907.38</v>
      </c>
    </row>
    <row r="18" spans="1:14" x14ac:dyDescent="0.25">
      <c r="G18" s="6" t="s">
        <v>10</v>
      </c>
      <c r="H18" s="5"/>
      <c r="I18" s="11">
        <v>1353555</v>
      </c>
    </row>
    <row r="19" spans="1:14" x14ac:dyDescent="0.25">
      <c r="A19" s="5"/>
      <c r="G19" s="6" t="s">
        <v>35</v>
      </c>
      <c r="H19" s="5"/>
      <c r="I19" s="11">
        <f>I17+I18-I16</f>
        <v>-1701354.2599999998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17925.009999999998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18305.939999999999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380.93</v>
      </c>
    </row>
    <row r="26" spans="1:14" x14ac:dyDescent="0.25">
      <c r="A26" s="6" t="s">
        <v>44</v>
      </c>
      <c r="B26" s="5">
        <f>B4+E5+I17+I18</f>
        <v>5027462.38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135280.57999999999</v>
      </c>
    </row>
    <row r="28" spans="1:14" x14ac:dyDescent="0.25">
      <c r="A28" s="6" t="s">
        <v>48</v>
      </c>
      <c r="B28" s="5">
        <f>B12+E8+I25</f>
        <v>5195.2300000000005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128</v>
      </c>
      <c r="D34" s="6" t="s">
        <v>53</v>
      </c>
      <c r="E34" s="5">
        <v>1494017</v>
      </c>
      <c r="G34" s="6" t="s">
        <v>88</v>
      </c>
      <c r="H34" s="23">
        <v>26.73</v>
      </c>
      <c r="I34" s="6" t="s">
        <v>56</v>
      </c>
      <c r="J34" s="23">
        <v>26.01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1575</v>
      </c>
      <c r="D35" s="6" t="s">
        <v>55</v>
      </c>
      <c r="E35" s="15">
        <v>799912</v>
      </c>
      <c r="G35" s="6" t="s">
        <v>58</v>
      </c>
      <c r="H35" s="23">
        <v>24.56</v>
      </c>
      <c r="I35" s="6" t="s">
        <v>84</v>
      </c>
      <c r="J35" s="23">
        <v>23.88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1186</v>
      </c>
      <c r="D36" s="6" t="s">
        <v>57</v>
      </c>
      <c r="E36" s="15">
        <v>26613</v>
      </c>
      <c r="G36" s="6" t="s">
        <v>76</v>
      </c>
      <c r="H36" s="23">
        <v>24.01</v>
      </c>
      <c r="I36" s="6" t="s">
        <v>58</v>
      </c>
      <c r="J36" s="23">
        <v>23.34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-9780</v>
      </c>
      <c r="G37" s="6" t="s">
        <v>52</v>
      </c>
      <c r="H37" s="23">
        <v>23.56</v>
      </c>
      <c r="I37" s="6" t="s">
        <v>76</v>
      </c>
      <c r="J37" s="23">
        <v>23.12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2889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4327532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-47115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-97337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</v>
      </c>
      <c r="D43" s="6" t="s">
        <v>67</v>
      </c>
      <c r="E43" s="5">
        <v>50223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2832</v>
      </c>
      <c r="D44" s="6" t="s">
        <v>71</v>
      </c>
      <c r="E44" s="5">
        <f>E40-E45</f>
        <v>1697282</v>
      </c>
    </row>
    <row r="45" spans="1:23" x14ac:dyDescent="0.25">
      <c r="A45" s="6" t="s">
        <v>58</v>
      </c>
      <c r="B45" s="13">
        <v>2165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0</v>
      </c>
      <c r="C46" s="5"/>
      <c r="D46" s="6" t="s">
        <v>86</v>
      </c>
      <c r="E46" s="5">
        <v>4422466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5144</v>
      </c>
      <c r="C47" s="18"/>
      <c r="D47" s="6" t="s">
        <v>89</v>
      </c>
      <c r="E47" s="5">
        <f>E46-E45</f>
        <v>1792216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-16</v>
      </c>
      <c r="J48" s="13">
        <v>-36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-43</v>
      </c>
      <c r="J49" s="13">
        <v>-119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-53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-3.22</v>
      </c>
      <c r="I55" s="9">
        <v>-0.88</v>
      </c>
      <c r="J55" s="9">
        <v>-49.6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-3.62</v>
      </c>
      <c r="I56" s="9">
        <v>3.26</v>
      </c>
      <c r="J56" s="9">
        <v>-50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-0.62</v>
      </c>
      <c r="I57" s="9">
        <v>8.2200000000000006</v>
      </c>
      <c r="J57" s="9">
        <v>-47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-0.62</v>
      </c>
      <c r="I58" s="9">
        <v>5.84</v>
      </c>
      <c r="J58" s="9">
        <v>-47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-11.53</v>
      </c>
      <c r="I60" s="9">
        <v>-6.88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-27.33</v>
      </c>
      <c r="I61" s="9">
        <v>-19.82</v>
      </c>
      <c r="J61" s="9"/>
      <c r="K61" s="9">
        <v>8.7899999999999991</v>
      </c>
    </row>
    <row r="62" spans="1:11" x14ac:dyDescent="0.25">
      <c r="G62" s="27" t="s">
        <v>103</v>
      </c>
      <c r="H62" s="9">
        <v>-51.53</v>
      </c>
      <c r="I62" s="9">
        <v>-44.02</v>
      </c>
      <c r="J62" s="9"/>
      <c r="K62" s="9">
        <v>8.7899999999999991</v>
      </c>
    </row>
    <row r="63" spans="1:11" x14ac:dyDescent="0.25">
      <c r="G63" s="27" t="s">
        <v>118</v>
      </c>
      <c r="H63" s="9">
        <v>-64.53</v>
      </c>
      <c r="I63" s="9">
        <v>-57.02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-27.77</v>
      </c>
      <c r="I65" s="9">
        <v>-21.03</v>
      </c>
      <c r="J65" s="9"/>
      <c r="K65" s="9">
        <v>6.07</v>
      </c>
    </row>
    <row r="66" spans="7:11" x14ac:dyDescent="0.25">
      <c r="G66" s="27" t="s">
        <v>106</v>
      </c>
      <c r="H66" s="9">
        <v>-60.57</v>
      </c>
      <c r="I66" s="9">
        <v>-53</v>
      </c>
      <c r="J66" s="9"/>
      <c r="K66" s="9">
        <v>8.2100000000000009</v>
      </c>
    </row>
    <row r="67" spans="7:11" x14ac:dyDescent="0.25">
      <c r="G67" s="27" t="s">
        <v>107</v>
      </c>
      <c r="H67" s="9">
        <v>-146.77000000000001</v>
      </c>
      <c r="I67" s="9">
        <v>-139.19999999999999</v>
      </c>
      <c r="J67" s="9"/>
      <c r="K67" s="9">
        <v>8.2100000000000009</v>
      </c>
    </row>
    <row r="68" spans="7:11" x14ac:dyDescent="0.25">
      <c r="G68" s="27" t="s">
        <v>119</v>
      </c>
      <c r="H68" s="9">
        <v>-233.77</v>
      </c>
      <c r="I68" s="9">
        <v>-226.2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13810568.949999999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38359532.950000003</v>
      </c>
      <c r="D4" s="6" t="s">
        <v>7</v>
      </c>
      <c r="E4" s="7">
        <v>4237560.95</v>
      </c>
      <c r="H4" s="6" t="s">
        <v>87</v>
      </c>
      <c r="I4" s="9">
        <v>11</v>
      </c>
      <c r="J4" s="9">
        <v>-3</v>
      </c>
    </row>
    <row r="5" spans="1:10" x14ac:dyDescent="0.25">
      <c r="A5" s="6" t="s">
        <v>9</v>
      </c>
      <c r="B5" s="5">
        <f>B4+B6</f>
        <v>112390171.06</v>
      </c>
      <c r="D5" s="6" t="s">
        <v>10</v>
      </c>
      <c r="E5" s="5">
        <v>9573008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74030638.109999999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864</v>
      </c>
      <c r="G8" s="6"/>
      <c r="H8" s="6"/>
      <c r="I8" s="9"/>
    </row>
    <row r="9" spans="1:10" x14ac:dyDescent="0.25">
      <c r="A9" s="6" t="s">
        <v>18</v>
      </c>
      <c r="B9" s="5">
        <v>4829.45</v>
      </c>
      <c r="D9" s="6" t="s">
        <v>19</v>
      </c>
      <c r="E9" s="10">
        <v>831</v>
      </c>
      <c r="H9" s="6"/>
    </row>
    <row r="10" spans="1:10" x14ac:dyDescent="0.25">
      <c r="A10" s="6" t="s">
        <v>20</v>
      </c>
      <c r="B10" s="5">
        <v>65000000</v>
      </c>
      <c r="D10" s="6" t="s">
        <v>21</v>
      </c>
      <c r="E10" s="5">
        <f>E8+'20180727_Open'!E10</f>
        <v>39829.599999999999</v>
      </c>
      <c r="G10" s="6"/>
      <c r="H10" s="6" t="s">
        <v>22</v>
      </c>
      <c r="I10" s="10">
        <f>SUM(I4:I7)</f>
        <v>18</v>
      </c>
    </row>
    <row r="11" spans="1:10" x14ac:dyDescent="0.25">
      <c r="A11" s="6" t="s">
        <v>23</v>
      </c>
      <c r="B11" s="5">
        <f>B9+'20180727_Open'!B11</f>
        <v>291949</v>
      </c>
      <c r="D11" s="6"/>
      <c r="E11" s="5"/>
      <c r="G11" s="6"/>
      <c r="H11" s="6" t="s">
        <v>24</v>
      </c>
      <c r="I11" s="10">
        <f>SUM(J4:J7)</f>
        <v>-8</v>
      </c>
    </row>
    <row r="12" spans="1:10" x14ac:dyDescent="0.25">
      <c r="A12" s="6" t="s">
        <v>16</v>
      </c>
      <c r="B12" s="7">
        <v>1020.66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B12+'20180727_Open'!B13</f>
        <v>60781.090000000004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14896906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2944060.26</v>
      </c>
    </row>
    <row r="18" spans="1:14" x14ac:dyDescent="0.25">
      <c r="G18" s="6" t="s">
        <v>10</v>
      </c>
      <c r="H18" s="5"/>
      <c r="I18" s="11">
        <v>2161719</v>
      </c>
    </row>
    <row r="19" spans="1:14" x14ac:dyDescent="0.25">
      <c r="A19" s="5"/>
      <c r="G19" s="6" t="s">
        <v>35</v>
      </c>
      <c r="H19" s="5"/>
      <c r="I19" s="11">
        <f>I17+I18-I16</f>
        <v>-1623037.38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15784.76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16029.68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244.92</v>
      </c>
    </row>
    <row r="26" spans="1:14" x14ac:dyDescent="0.25">
      <c r="A26" s="6" t="s">
        <v>44</v>
      </c>
      <c r="B26" s="5">
        <f>B4+E5+I17+I18</f>
        <v>53038320.210000001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116640.37</v>
      </c>
    </row>
    <row r="28" spans="1:14" x14ac:dyDescent="0.25">
      <c r="A28" s="6" t="s">
        <v>48</v>
      </c>
      <c r="B28" s="5">
        <f>B12+E8+I25</f>
        <v>2129.58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919</v>
      </c>
      <c r="D34" s="6" t="s">
        <v>53</v>
      </c>
      <c r="E34" s="5">
        <v>-179976</v>
      </c>
      <c r="G34" s="6" t="s">
        <v>88</v>
      </c>
      <c r="H34" s="23">
        <v>21.75</v>
      </c>
      <c r="I34" s="6" t="s">
        <v>56</v>
      </c>
      <c r="J34" s="23">
        <v>22.29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2407</v>
      </c>
      <c r="D35" s="6" t="s">
        <v>55</v>
      </c>
      <c r="E35" s="15">
        <v>1510801</v>
      </c>
      <c r="G35" s="6" t="s">
        <v>58</v>
      </c>
      <c r="H35" s="23">
        <v>21.09</v>
      </c>
      <c r="I35" s="6" t="s">
        <v>84</v>
      </c>
      <c r="J35" s="23">
        <v>21.75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2536</v>
      </c>
      <c r="D36" s="6" t="s">
        <v>57</v>
      </c>
      <c r="E36" s="15">
        <v>29683</v>
      </c>
      <c r="G36" s="6" t="s">
        <v>76</v>
      </c>
      <c r="H36" s="23">
        <v>20.97</v>
      </c>
      <c r="I36" s="6" t="s">
        <v>58</v>
      </c>
      <c r="J36" s="23">
        <v>21.58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131</v>
      </c>
      <c r="D37" s="6" t="s">
        <v>59</v>
      </c>
      <c r="E37" s="5">
        <v>-14451</v>
      </c>
      <c r="G37" s="6" t="s">
        <v>52</v>
      </c>
      <c r="H37" s="23">
        <v>20.46</v>
      </c>
      <c r="I37" s="6" t="s">
        <v>76</v>
      </c>
      <c r="J37" s="23">
        <v>20.49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5993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4300135</v>
      </c>
      <c r="G40" s="6" t="s">
        <v>88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24644</v>
      </c>
      <c r="G41" s="6" t="s">
        <v>58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47121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1085</v>
      </c>
      <c r="D43" s="6" t="s">
        <v>67</v>
      </c>
      <c r="E43" s="5">
        <v>-22547</v>
      </c>
      <c r="G43" s="6" t="s">
        <v>52</v>
      </c>
      <c r="H43" s="22">
        <v>2.7E-2</v>
      </c>
    </row>
    <row r="44" spans="1:23" x14ac:dyDescent="0.25">
      <c r="A44" s="6" t="s">
        <v>88</v>
      </c>
      <c r="B44" s="13">
        <v>2108</v>
      </c>
      <c r="D44" s="6" t="s">
        <v>71</v>
      </c>
      <c r="E44" s="5">
        <f>E40-E45</f>
        <v>1669885</v>
      </c>
    </row>
    <row r="45" spans="1:23" x14ac:dyDescent="0.25">
      <c r="A45" s="6" t="s">
        <v>58</v>
      </c>
      <c r="B45" s="13">
        <v>2493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60</v>
      </c>
      <c r="C46" s="5"/>
      <c r="D46" s="6" t="s">
        <v>86</v>
      </c>
      <c r="E46" s="5">
        <v>4498490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5746</v>
      </c>
      <c r="C47" s="18"/>
      <c r="D47" s="6" t="s">
        <v>89</v>
      </c>
      <c r="E47" s="5">
        <f>E46-E45</f>
        <v>1868240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-32</v>
      </c>
      <c r="J49" s="13">
        <v>-99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-1</v>
      </c>
      <c r="I50" s="13">
        <v>-44</v>
      </c>
      <c r="J50" s="13">
        <v>-179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4.51</v>
      </c>
      <c r="I55" s="9">
        <v>8.7100000000000009</v>
      </c>
      <c r="J55" s="9">
        <v>-45.4</v>
      </c>
      <c r="K55" s="9">
        <v>4.2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4.3099999999999996</v>
      </c>
      <c r="I56" s="9">
        <v>13.05</v>
      </c>
      <c r="J56" s="9">
        <v>-45.6</v>
      </c>
      <c r="K56" s="9">
        <v>8.74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7.51</v>
      </c>
      <c r="I57" s="9">
        <v>18.21</v>
      </c>
      <c r="J57" s="9">
        <v>-42.4</v>
      </c>
      <c r="K57" s="9">
        <v>10.7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8.51</v>
      </c>
      <c r="I58" s="9">
        <v>19.21</v>
      </c>
      <c r="J58" s="9">
        <v>-41.4</v>
      </c>
      <c r="K58" s="9">
        <v>10.7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-1.23</v>
      </c>
      <c r="I60" s="9">
        <v>5.78</v>
      </c>
      <c r="J60" s="9"/>
      <c r="K60" s="9">
        <v>7.01</v>
      </c>
    </row>
    <row r="61" spans="1:11" x14ac:dyDescent="0.25">
      <c r="G61" s="27" t="s">
        <v>102</v>
      </c>
      <c r="H61" s="9">
        <v>-14.63</v>
      </c>
      <c r="I61" s="9">
        <v>-4.08</v>
      </c>
      <c r="J61" s="9"/>
      <c r="K61" s="9">
        <v>10.55</v>
      </c>
    </row>
    <row r="62" spans="1:11" x14ac:dyDescent="0.25">
      <c r="G62" s="27" t="s">
        <v>103</v>
      </c>
      <c r="H62" s="9">
        <v>-31.23</v>
      </c>
      <c r="I62" s="9">
        <v>-20.68</v>
      </c>
      <c r="J62" s="9"/>
      <c r="K62" s="9">
        <v>10.55</v>
      </c>
    </row>
    <row r="63" spans="1:11" x14ac:dyDescent="0.25">
      <c r="G63" s="27" t="s">
        <v>118</v>
      </c>
      <c r="H63" s="9">
        <v>-45.23</v>
      </c>
      <c r="I63" s="9">
        <v>-34.68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-19.29</v>
      </c>
      <c r="I65" s="9">
        <v>-10.97</v>
      </c>
      <c r="J65" s="9"/>
      <c r="K65" s="9">
        <v>8.32</v>
      </c>
    </row>
    <row r="66" spans="7:11" x14ac:dyDescent="0.25">
      <c r="G66" s="27" t="s">
        <v>106</v>
      </c>
      <c r="H66" s="9">
        <v>-42.49</v>
      </c>
      <c r="I66" s="9">
        <v>-33.090000000000003</v>
      </c>
      <c r="J66" s="9"/>
      <c r="K66" s="9">
        <v>9.4</v>
      </c>
    </row>
    <row r="67" spans="7:11" x14ac:dyDescent="0.25">
      <c r="G67" s="27" t="s">
        <v>107</v>
      </c>
      <c r="H67" s="9">
        <v>-116.29</v>
      </c>
      <c r="I67" s="9">
        <v>-106.89</v>
      </c>
      <c r="J67" s="9"/>
      <c r="K67" s="9">
        <v>9.4</v>
      </c>
    </row>
    <row r="68" spans="7:11" x14ac:dyDescent="0.25">
      <c r="G68" s="27" t="s">
        <v>119</v>
      </c>
      <c r="H68" s="9">
        <v>-194.09</v>
      </c>
      <c r="I68" s="9">
        <v>-184.69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14501593.949999999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28299780.449999999</v>
      </c>
      <c r="D4" s="6" t="s">
        <v>7</v>
      </c>
      <c r="E4" s="7">
        <v>5080552.95</v>
      </c>
      <c r="H4" s="6" t="s">
        <v>87</v>
      </c>
      <c r="I4" s="9">
        <v>12</v>
      </c>
      <c r="J4" s="9">
        <v>-4</v>
      </c>
    </row>
    <row r="5" spans="1:10" x14ac:dyDescent="0.25">
      <c r="A5" s="6" t="s">
        <v>9</v>
      </c>
      <c r="B5" s="5">
        <f>B4+B6</f>
        <v>112382322.47</v>
      </c>
      <c r="D5" s="6" t="s">
        <v>10</v>
      </c>
      <c r="E5" s="5">
        <v>9421041</v>
      </c>
      <c r="H5" s="6" t="s">
        <v>15</v>
      </c>
      <c r="I5" s="9">
        <v>5</v>
      </c>
      <c r="J5" s="9">
        <v>0</v>
      </c>
    </row>
    <row r="6" spans="1:10" x14ac:dyDescent="0.25">
      <c r="A6" s="6" t="s">
        <v>7</v>
      </c>
      <c r="B6" s="7">
        <v>84082542.019999996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963.2</v>
      </c>
      <c r="G8" s="6"/>
      <c r="H8" s="6"/>
      <c r="I8" s="9"/>
    </row>
    <row r="9" spans="1:10" x14ac:dyDescent="0.25">
      <c r="A9" s="6" t="s">
        <v>18</v>
      </c>
      <c r="B9" s="5">
        <v>15652.61</v>
      </c>
      <c r="D9" s="6" t="s">
        <v>19</v>
      </c>
      <c r="E9" s="10">
        <v>891</v>
      </c>
      <c r="H9" s="6"/>
    </row>
    <row r="10" spans="1:10" x14ac:dyDescent="0.25">
      <c r="A10" s="6" t="s">
        <v>20</v>
      </c>
      <c r="B10" s="5">
        <v>73000000</v>
      </c>
      <c r="D10" s="6" t="s">
        <v>21</v>
      </c>
      <c r="E10" s="5">
        <f>E8+'20180726_Open'!E10</f>
        <v>38965.599999999999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B9+'20180726_Open'!B11</f>
        <v>287119.55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918.86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B12+'20180726_Open'!B13</f>
        <v>59760.43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10990206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3177011.66</v>
      </c>
    </row>
    <row r="18" spans="1:14" x14ac:dyDescent="0.25">
      <c r="G18" s="6" t="s">
        <v>10</v>
      </c>
      <c r="H18" s="5"/>
      <c r="I18" s="11">
        <v>1933083</v>
      </c>
    </row>
    <row r="19" spans="1:14" x14ac:dyDescent="0.25">
      <c r="A19" s="5"/>
      <c r="G19" s="6" t="s">
        <v>35</v>
      </c>
      <c r="H19" s="5"/>
      <c r="I19" s="11">
        <f>I17+I18-I16</f>
        <v>-1618721.9799999995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15661.58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15784.76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123.18</v>
      </c>
    </row>
    <row r="26" spans="1:14" x14ac:dyDescent="0.25">
      <c r="A26" s="6" t="s">
        <v>44</v>
      </c>
      <c r="B26" s="5">
        <f>B4+E5+I17+I18</f>
        <v>42830916.109999999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114510.79</v>
      </c>
    </row>
    <row r="28" spans="1:14" x14ac:dyDescent="0.25">
      <c r="A28" s="6" t="s">
        <v>48</v>
      </c>
      <c r="B28" s="5">
        <f>B12+E8+I25</f>
        <v>2005.24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1085</v>
      </c>
      <c r="D34" s="6" t="s">
        <v>53</v>
      </c>
      <c r="E34" s="5">
        <v>619875</v>
      </c>
      <c r="G34" s="6" t="s">
        <v>88</v>
      </c>
      <c r="H34" s="23">
        <v>22.29</v>
      </c>
      <c r="I34" s="6" t="s">
        <v>56</v>
      </c>
      <c r="J34" s="23">
        <v>20.14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2108</v>
      </c>
      <c r="D35" s="6" t="s">
        <v>55</v>
      </c>
      <c r="E35" s="15">
        <v>1600909</v>
      </c>
      <c r="G35" s="6" t="s">
        <v>58</v>
      </c>
      <c r="H35" s="23">
        <v>21.75</v>
      </c>
      <c r="I35" s="6" t="s">
        <v>84</v>
      </c>
      <c r="J35" s="23">
        <v>22.66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2493</v>
      </c>
      <c r="D36" s="6" t="s">
        <v>57</v>
      </c>
      <c r="E36" s="15">
        <v>29897</v>
      </c>
      <c r="G36" s="6" t="s">
        <v>76</v>
      </c>
      <c r="H36" s="23">
        <v>21.58</v>
      </c>
      <c r="I36" s="6" t="s">
        <v>58</v>
      </c>
      <c r="J36" s="23">
        <v>21.81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60</v>
      </c>
      <c r="D37" s="6" t="s">
        <v>59</v>
      </c>
      <c r="E37" s="5">
        <v>-14733</v>
      </c>
      <c r="G37" s="6" t="s">
        <v>52</v>
      </c>
      <c r="H37" s="23">
        <v>20.49</v>
      </c>
      <c r="I37" s="6" t="s">
        <v>76</v>
      </c>
      <c r="J37" s="23">
        <v>21.66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4275471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-24590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20839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0</v>
      </c>
      <c r="D43" s="6" t="s">
        <v>67</v>
      </c>
      <c r="E43" s="5">
        <v>-45429</v>
      </c>
      <c r="G43" s="6" t="s">
        <v>52</v>
      </c>
      <c r="H43" s="22">
        <v>2.1999999999999999E-2</v>
      </c>
    </row>
    <row r="44" spans="1:23" x14ac:dyDescent="0.25">
      <c r="A44" s="6" t="s">
        <v>88</v>
      </c>
      <c r="B44" s="13">
        <v>1026</v>
      </c>
      <c r="D44" s="6" t="s">
        <v>71</v>
      </c>
      <c r="E44" s="5">
        <f>E40-E45</f>
        <v>1645221</v>
      </c>
    </row>
    <row r="45" spans="1:23" x14ac:dyDescent="0.25">
      <c r="A45" s="6" t="s">
        <v>58</v>
      </c>
      <c r="B45" s="13">
        <v>1940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2431</v>
      </c>
      <c r="C46" s="5"/>
      <c r="D46" s="6" t="s">
        <v>86</v>
      </c>
      <c r="E46" s="5">
        <v>4422804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5397</v>
      </c>
      <c r="C47" s="18"/>
      <c r="D47" s="6" t="s">
        <v>89</v>
      </c>
      <c r="E47" s="5">
        <f>E46-E45</f>
        <v>1792554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-32</v>
      </c>
      <c r="J49" s="13">
        <v>-101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-43</v>
      </c>
      <c r="J50" s="13">
        <v>-169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-5.99</v>
      </c>
      <c r="I55" s="9">
        <v>-0.57999999999999996</v>
      </c>
      <c r="J55" s="9">
        <v>-50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-8.39</v>
      </c>
      <c r="I56" s="9">
        <v>-2.98</v>
      </c>
      <c r="J56" s="9">
        <v>-52.4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-7.99</v>
      </c>
      <c r="I57" s="9">
        <v>-2.58</v>
      </c>
      <c r="J57" s="9">
        <v>-52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-3.18</v>
      </c>
      <c r="J58" s="9">
        <v>-52.6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-4.24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-13.9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-32.5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-46.7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-3.56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-26.08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-97.88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-170.88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4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23662602.050000001</v>
      </c>
      <c r="D4" s="6" t="s">
        <v>7</v>
      </c>
      <c r="E4" s="7">
        <v>11575862.15</v>
      </c>
      <c r="H4" s="6" t="s">
        <v>87</v>
      </c>
      <c r="I4" s="9">
        <v>14</v>
      </c>
      <c r="J4" s="9">
        <v>-5</v>
      </c>
    </row>
    <row r="5" spans="1:10" x14ac:dyDescent="0.25">
      <c r="A5" s="6" t="s">
        <v>9</v>
      </c>
      <c r="B5" s="5">
        <f>B4+B6</f>
        <v>112696441.81999999</v>
      </c>
      <c r="D5" s="6" t="s">
        <v>10</v>
      </c>
      <c r="E5" s="5">
        <v>9361864.5999999996</v>
      </c>
      <c r="H5" s="6" t="s">
        <v>15</v>
      </c>
      <c r="I5" s="9">
        <v>6</v>
      </c>
      <c r="J5" s="9">
        <v>-3</v>
      </c>
    </row>
    <row r="6" spans="1:10" x14ac:dyDescent="0.25">
      <c r="A6" s="6" t="s">
        <v>7</v>
      </c>
      <c r="B6" s="7">
        <v>89033839.769999996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2212.8000000000002</v>
      </c>
      <c r="G8" s="6"/>
      <c r="H8" s="6"/>
      <c r="I8" s="9"/>
    </row>
    <row r="9" spans="1:10" x14ac:dyDescent="0.25">
      <c r="A9" s="6" t="s">
        <v>18</v>
      </c>
      <c r="B9" s="5">
        <v>5624.45</v>
      </c>
      <c r="D9" s="6" t="s">
        <v>19</v>
      </c>
      <c r="E9" s="10">
        <v>1684</v>
      </c>
      <c r="H9" s="6"/>
    </row>
    <row r="10" spans="1:10" x14ac:dyDescent="0.25">
      <c r="A10" s="6" t="s">
        <v>20</v>
      </c>
      <c r="B10" s="5">
        <v>78000000</v>
      </c>
      <c r="D10" s="6" t="s">
        <v>21</v>
      </c>
      <c r="E10" s="5">
        <f>E8+'20180725_Open'!E10</f>
        <v>38002.400000000001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B9+'20180725_Open'!B11</f>
        <v>271466.94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900.33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B12+'20180725_Open'!B13</f>
        <v>58841.57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6379606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2849858.84</v>
      </c>
    </row>
    <row r="18" spans="1:14" x14ac:dyDescent="0.25">
      <c r="G18" s="6" t="s">
        <v>10</v>
      </c>
      <c r="H18" s="5"/>
      <c r="I18" s="11">
        <v>2302857</v>
      </c>
    </row>
    <row r="19" spans="1:14" x14ac:dyDescent="0.25">
      <c r="A19" s="5"/>
      <c r="G19" s="6" t="s">
        <v>35</v>
      </c>
      <c r="H19" s="5"/>
      <c r="I19" s="11">
        <f>I17+I18-I16</f>
        <v>-1576100.7999999998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15537.72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15661.58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123.86</v>
      </c>
    </row>
    <row r="26" spans="1:14" x14ac:dyDescent="0.25">
      <c r="A26" s="6" t="s">
        <v>44</v>
      </c>
      <c r="B26" s="5">
        <f>B4+E5+I17+I18</f>
        <v>38177182.489999995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112505.55</v>
      </c>
    </row>
    <row r="28" spans="1:14" x14ac:dyDescent="0.25">
      <c r="A28" s="6" t="s">
        <v>48</v>
      </c>
      <c r="B28" s="5">
        <f>B12+E8+I25</f>
        <v>3236.9900000000002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1199</v>
      </c>
      <c r="D34" s="6" t="s">
        <v>53</v>
      </c>
      <c r="E34" s="5">
        <v>127714</v>
      </c>
      <c r="G34" s="6" t="s">
        <v>84</v>
      </c>
      <c r="H34" s="23">
        <v>20.14</v>
      </c>
      <c r="I34" s="6" t="s">
        <v>56</v>
      </c>
      <c r="J34" s="23">
        <v>26.16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1026</v>
      </c>
      <c r="D35" s="6" t="s">
        <v>55</v>
      </c>
      <c r="E35" s="15">
        <v>1264108</v>
      </c>
      <c r="G35" s="6" t="s">
        <v>88</v>
      </c>
      <c r="H35" s="23">
        <v>22.66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1940</v>
      </c>
      <c r="D36" s="6" t="s">
        <v>57</v>
      </c>
      <c r="E36" s="15">
        <v>20135</v>
      </c>
      <c r="G36" s="6" t="s">
        <v>58</v>
      </c>
      <c r="H36" s="23">
        <v>21.81</v>
      </c>
      <c r="I36" s="6" t="s">
        <v>58</v>
      </c>
      <c r="J36" s="23">
        <v>21.69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2431</v>
      </c>
      <c r="D37" s="6" t="s">
        <v>59</v>
      </c>
      <c r="E37" s="5">
        <v>-12108</v>
      </c>
      <c r="G37" s="6" t="s">
        <v>76</v>
      </c>
      <c r="H37" s="23">
        <v>21.66</v>
      </c>
      <c r="I37" s="6" t="s">
        <v>76</v>
      </c>
      <c r="J37" s="23">
        <v>21.44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4300061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59359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25567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1642</v>
      </c>
      <c r="D43" s="6" t="s">
        <v>67</v>
      </c>
      <c r="E43" s="5">
        <v>33792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905</v>
      </c>
      <c r="D44" s="6" t="s">
        <v>71</v>
      </c>
      <c r="E44" s="5">
        <f>E40-E45</f>
        <v>1669811</v>
      </c>
    </row>
    <row r="45" spans="1:23" x14ac:dyDescent="0.25">
      <c r="A45" s="6" t="s">
        <v>58</v>
      </c>
      <c r="B45" s="13">
        <v>2017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2622</v>
      </c>
      <c r="C46" s="5"/>
      <c r="D46" s="6" t="s">
        <v>86</v>
      </c>
      <c r="E46" s="5">
        <v>4385962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7186</v>
      </c>
      <c r="C47" s="18"/>
      <c r="D47" s="6" t="s">
        <v>89</v>
      </c>
      <c r="E47" s="5">
        <f>E46-E45</f>
        <v>1755712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-15</v>
      </c>
      <c r="J48" s="13">
        <v>-27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-48</v>
      </c>
      <c r="J50" s="13">
        <v>-178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-8.2899999999999991</v>
      </c>
      <c r="I55" s="9">
        <v>-2.88</v>
      </c>
      <c r="J55" s="9">
        <v>-53.6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-8.69</v>
      </c>
      <c r="I56" s="9">
        <v>-3.28</v>
      </c>
      <c r="J56" s="9">
        <v>-54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-7.89</v>
      </c>
      <c r="I57" s="9">
        <v>-2.48</v>
      </c>
      <c r="J57" s="9">
        <v>-53.2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-3.28</v>
      </c>
      <c r="J58" s="9">
        <v>-54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-2.54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-12.4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-36.200000000000003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-44.8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-2.54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-26.46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-101.06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-178.26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5" sqref="B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10950318.189999999</v>
      </c>
      <c r="D3" s="6" t="s">
        <v>2</v>
      </c>
      <c r="E3" s="7">
        <v>22729062.550000001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15711693.66</v>
      </c>
      <c r="D4" s="6" t="s">
        <v>7</v>
      </c>
      <c r="E4" s="7">
        <v>7877497.5499999998</v>
      </c>
      <c r="H4" s="6" t="s">
        <v>87</v>
      </c>
      <c r="I4" s="9">
        <v>15</v>
      </c>
      <c r="J4" s="9">
        <v>-4</v>
      </c>
    </row>
    <row r="5" spans="1:10" x14ac:dyDescent="0.25">
      <c r="A5" s="6" t="s">
        <v>9</v>
      </c>
      <c r="B5" s="5">
        <f>B4+B6</f>
        <v>104668818.50999999</v>
      </c>
      <c r="D5" s="6" t="s">
        <v>10</v>
      </c>
      <c r="E5" s="5">
        <v>14851565</v>
      </c>
      <c r="H5" s="6" t="s">
        <v>15</v>
      </c>
      <c r="I5" s="9">
        <v>4</v>
      </c>
      <c r="J5" s="9">
        <v>-3</v>
      </c>
    </row>
    <row r="6" spans="1:10" x14ac:dyDescent="0.25">
      <c r="A6" s="6" t="s">
        <v>7</v>
      </c>
      <c r="B6" s="7">
        <v>88957124.849999994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2896</v>
      </c>
      <c r="G8" s="6"/>
      <c r="H8" s="6"/>
      <c r="I8" s="9"/>
    </row>
    <row r="9" spans="1:10" x14ac:dyDescent="0.25">
      <c r="A9" s="6" t="s">
        <v>18</v>
      </c>
      <c r="B9" s="5">
        <v>4691.03</v>
      </c>
      <c r="D9" s="6" t="s">
        <v>19</v>
      </c>
      <c r="E9" s="10">
        <v>1969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E8+'20180724_Open'!E10</f>
        <v>35789.599999999999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B9+'20180724_Open'!B11</f>
        <v>265842.49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1546.29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B12+'20180724_Open'!B13</f>
        <v>57941.24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6019806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15324.449999999999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15537.72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213.27</v>
      </c>
    </row>
    <row r="26" spans="1:14" x14ac:dyDescent="0.25">
      <c r="A26" s="6" t="s">
        <v>44</v>
      </c>
      <c r="B26" s="5">
        <f>B4+E5+I17+I18</f>
        <v>30563258.66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109268.56</v>
      </c>
    </row>
    <row r="28" spans="1:14" x14ac:dyDescent="0.25">
      <c r="A28" s="6" t="s">
        <v>48</v>
      </c>
      <c r="B28" s="5">
        <f>B12+E8+I25</f>
        <v>4655.5600000000004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1642</v>
      </c>
      <c r="D34" s="6" t="s">
        <v>53</v>
      </c>
      <c r="E34" s="5">
        <v>319487</v>
      </c>
      <c r="G34" s="6" t="s">
        <v>84</v>
      </c>
      <c r="H34" s="23">
        <v>26.16</v>
      </c>
      <c r="I34" s="6" t="s">
        <v>56</v>
      </c>
      <c r="J34" s="23">
        <v>22.53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905</v>
      </c>
      <c r="D35" s="6" t="s">
        <v>55</v>
      </c>
      <c r="E35" s="15">
        <v>1233240</v>
      </c>
      <c r="G35" s="6" t="s">
        <v>88</v>
      </c>
      <c r="H35" s="23">
        <v>22.55</v>
      </c>
      <c r="I35" s="6" t="s">
        <v>84</v>
      </c>
      <c r="J35" s="23">
        <v>21.37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2017</v>
      </c>
      <c r="D36" s="6" t="s">
        <v>57</v>
      </c>
      <c r="E36" s="15">
        <v>17747</v>
      </c>
      <c r="G36" s="6" t="s">
        <v>58</v>
      </c>
      <c r="H36" s="23">
        <v>21.69</v>
      </c>
      <c r="I36" s="6" t="s">
        <v>58</v>
      </c>
      <c r="J36" s="23">
        <v>21.14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2622</v>
      </c>
      <c r="D37" s="6" t="s">
        <v>59</v>
      </c>
      <c r="E37" s="5">
        <v>-12477</v>
      </c>
      <c r="G37" s="6" t="s">
        <v>76</v>
      </c>
      <c r="H37" s="23">
        <v>21.44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7186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4240813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110373</v>
      </c>
      <c r="G41" s="6" t="s">
        <v>88</v>
      </c>
      <c r="H41" s="22">
        <v>-1E-3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21287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1589</v>
      </c>
      <c r="D43" s="6" t="s">
        <v>67</v>
      </c>
      <c r="E43" s="5">
        <v>89086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1556</v>
      </c>
      <c r="D44" s="6" t="s">
        <v>71</v>
      </c>
      <c r="E44" s="5">
        <f>E40-E45</f>
        <v>1610563</v>
      </c>
    </row>
    <row r="45" spans="1:23" x14ac:dyDescent="0.25">
      <c r="A45" s="6" t="s">
        <v>58</v>
      </c>
      <c r="B45" s="13">
        <v>2413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2637</v>
      </c>
      <c r="C46" s="5"/>
      <c r="D46" s="6" t="s">
        <v>86</v>
      </c>
      <c r="E46" s="5">
        <v>4393600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8195</v>
      </c>
      <c r="C47" s="18"/>
      <c r="D47" s="6" t="s">
        <v>89</v>
      </c>
      <c r="E47" s="5">
        <f>E46-E45</f>
        <v>1763350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-17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-39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2</v>
      </c>
      <c r="I50" s="13">
        <v>-51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39099346.780000001</v>
      </c>
      <c r="D3" s="6" t="s">
        <v>2</v>
      </c>
      <c r="E3" s="7">
        <v>23837743.550000001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49948825.509999998</v>
      </c>
      <c r="D4" s="6" t="s">
        <v>7</v>
      </c>
      <c r="E4" s="7">
        <v>6589812.75</v>
      </c>
      <c r="H4" s="6" t="s">
        <v>87</v>
      </c>
      <c r="I4" s="9">
        <v>22</v>
      </c>
      <c r="J4" s="9">
        <v>-4</v>
      </c>
    </row>
    <row r="5" spans="1:10" x14ac:dyDescent="0.25">
      <c r="A5" s="6" t="s">
        <v>9</v>
      </c>
      <c r="B5" s="5">
        <f>B4+B6</f>
        <v>104050287.91999999</v>
      </c>
      <c r="D5" s="6" t="s">
        <v>10</v>
      </c>
      <c r="E5" s="5">
        <v>17247930.800000001</v>
      </c>
      <c r="H5" s="6" t="s">
        <v>15</v>
      </c>
      <c r="I5" s="9">
        <v>3</v>
      </c>
      <c r="J5" s="9">
        <v>-3</v>
      </c>
    </row>
    <row r="6" spans="1:10" x14ac:dyDescent="0.25">
      <c r="A6" s="6" t="s">
        <v>7</v>
      </c>
      <c r="B6" s="7">
        <v>54101462.409999996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1128</v>
      </c>
      <c r="G8" s="6"/>
      <c r="H8" s="6"/>
      <c r="I8" s="9"/>
    </row>
    <row r="9" spans="1:10" x14ac:dyDescent="0.25">
      <c r="A9" s="6" t="s">
        <v>18</v>
      </c>
      <c r="B9" s="5">
        <v>2115.63</v>
      </c>
      <c r="D9" s="6" t="s">
        <v>19</v>
      </c>
      <c r="E9" s="10">
        <v>1100</v>
      </c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E8+'20180723_Open'!E10</f>
        <v>32893.599999999999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B9+'20180723_Open'!B11</f>
        <v>261151.46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1251.3900000000001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B12+'20180723_Open'!B13</f>
        <v>56394.95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3118315.97</v>
      </c>
    </row>
    <row r="18" spans="1:14" x14ac:dyDescent="0.25">
      <c r="G18" s="6" t="s">
        <v>10</v>
      </c>
      <c r="H18" s="5"/>
      <c r="I18" s="11">
        <v>2842767</v>
      </c>
    </row>
    <row r="19" spans="1:14" x14ac:dyDescent="0.25">
      <c r="A19" s="5"/>
      <c r="G19" s="6" t="s">
        <v>35</v>
      </c>
      <c r="H19" s="5"/>
      <c r="I19" s="11">
        <f>I17+I18-I16</f>
        <v>-767733.66999999899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15115.659999999998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15324.449999999999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208.79</v>
      </c>
    </row>
    <row r="26" spans="1:14" x14ac:dyDescent="0.25">
      <c r="A26" s="6" t="s">
        <v>44</v>
      </c>
      <c r="B26" s="5">
        <f>B4+E5+I17+I18</f>
        <v>73157839.280000001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104612.99999999999</v>
      </c>
    </row>
    <row r="28" spans="1:14" x14ac:dyDescent="0.25">
      <c r="A28" s="6" t="s">
        <v>48</v>
      </c>
      <c r="B28" s="5">
        <f>B12+E8+I25</f>
        <v>2588.1800000000003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1589</v>
      </c>
      <c r="D34" s="6" t="s">
        <v>53</v>
      </c>
      <c r="E34" s="5">
        <v>2031499</v>
      </c>
      <c r="G34" s="6" t="s">
        <v>84</v>
      </c>
      <c r="H34" s="23">
        <v>22.53</v>
      </c>
      <c r="I34" s="6" t="s">
        <v>56</v>
      </c>
      <c r="J34" s="23">
        <v>22.45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1556</v>
      </c>
      <c r="D35" s="6" t="s">
        <v>55</v>
      </c>
      <c r="E35" s="15">
        <v>1696088</v>
      </c>
      <c r="G35" s="6" t="s">
        <v>88</v>
      </c>
      <c r="H35" s="23">
        <v>21.37</v>
      </c>
      <c r="I35" s="6" t="s">
        <v>84</v>
      </c>
      <c r="J35" s="23">
        <v>20.95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2413</v>
      </c>
      <c r="D36" s="6" t="s">
        <v>57</v>
      </c>
      <c r="E36" s="15">
        <v>23614</v>
      </c>
      <c r="G36" s="6" t="s">
        <v>58</v>
      </c>
      <c r="H36" s="23">
        <v>21.14</v>
      </c>
      <c r="I36" s="6" t="s">
        <v>58</v>
      </c>
      <c r="J36" s="23">
        <v>20.57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2637</v>
      </c>
      <c r="D37" s="6" t="s">
        <v>59</v>
      </c>
      <c r="E37" s="5">
        <v>-14922</v>
      </c>
      <c r="G37" s="6" t="s">
        <v>76</v>
      </c>
      <c r="H37" s="23">
        <v>20.59</v>
      </c>
      <c r="I37" s="6" t="s">
        <v>76</v>
      </c>
      <c r="J37" s="23">
        <v>20.64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8195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4130329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30702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-16587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1518</v>
      </c>
      <c r="D43" s="6" t="s">
        <v>67</v>
      </c>
      <c r="E43" s="5">
        <v>47289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1852</v>
      </c>
      <c r="D44" s="6" t="s">
        <v>71</v>
      </c>
      <c r="E44" s="5">
        <f>E40-E45</f>
        <v>1500079</v>
      </c>
    </row>
    <row r="45" spans="1:23" x14ac:dyDescent="0.25">
      <c r="A45" s="6" t="s">
        <v>58</v>
      </c>
      <c r="B45" s="13">
        <v>2364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2589</v>
      </c>
      <c r="C46" s="5"/>
      <c r="D46" s="6" t="s">
        <v>86</v>
      </c>
      <c r="E46" s="5">
        <v>4326990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8323</v>
      </c>
      <c r="C47" s="18"/>
      <c r="D47" s="6" t="s">
        <v>89</v>
      </c>
      <c r="E47" s="5">
        <f>E46-E45</f>
        <v>1696740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-21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2</v>
      </c>
      <c r="I49" s="13">
        <v>-47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3</v>
      </c>
      <c r="I50" s="13">
        <v>-62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40599346.780000001</v>
      </c>
      <c r="D3" s="6" t="s">
        <v>2</v>
      </c>
      <c r="E3" s="7">
        <v>21290042.550000001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49384981.240000002</v>
      </c>
      <c r="D4" s="6" t="s">
        <v>7</v>
      </c>
      <c r="E4" s="7">
        <v>4424688.55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104985385.81999999</v>
      </c>
      <c r="D5" s="6" t="s">
        <v>10</v>
      </c>
      <c r="E5" s="5">
        <v>16865354</v>
      </c>
      <c r="H5" s="6" t="s">
        <v>87</v>
      </c>
      <c r="I5" s="9">
        <v>19</v>
      </c>
      <c r="J5" s="9">
        <v>-3</v>
      </c>
    </row>
    <row r="6" spans="1:10" x14ac:dyDescent="0.25">
      <c r="A6" s="6" t="s">
        <v>7</v>
      </c>
      <c r="B6" s="26">
        <v>55600404.579999998</v>
      </c>
      <c r="D6" s="6" t="s">
        <v>12</v>
      </c>
      <c r="E6" s="5"/>
      <c r="H6" s="6" t="s">
        <v>15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1180.8</v>
      </c>
      <c r="G8" s="6"/>
      <c r="H8" s="6"/>
      <c r="I8" s="9"/>
    </row>
    <row r="9" spans="1:10" x14ac:dyDescent="0.25">
      <c r="A9" s="6" t="s">
        <v>18</v>
      </c>
      <c r="B9" s="5">
        <v>1057.8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E8+'20180720_Open'!E10</f>
        <v>31765.599999999999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B9+'20180720_Open'!B11</f>
        <v>259035.83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1412.88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B12+'20180720_Open'!B13</f>
        <v>55143.56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4731193.76</v>
      </c>
    </row>
    <row r="18" spans="1:14" x14ac:dyDescent="0.25">
      <c r="G18" s="6" t="s">
        <v>10</v>
      </c>
      <c r="H18" s="5"/>
      <c r="I18" s="11">
        <v>2135448</v>
      </c>
    </row>
    <row r="19" spans="1:14" x14ac:dyDescent="0.25">
      <c r="A19" s="5"/>
      <c r="G19" s="6" t="s">
        <v>35</v>
      </c>
      <c r="H19" s="5"/>
      <c r="I19" s="11">
        <f>I17+I18-I16</f>
        <v>137825.12000000011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14148.819999999998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>
        <v>236</v>
      </c>
      <c r="N23" s="5"/>
    </row>
    <row r="24" spans="1:14" x14ac:dyDescent="0.25">
      <c r="A24" s="4" t="s">
        <v>40</v>
      </c>
      <c r="H24" s="6" t="s">
        <v>43</v>
      </c>
      <c r="I24" s="11">
        <f>SUM(I21:I23)+I25</f>
        <v>15115.659999999998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730.84</v>
      </c>
    </row>
    <row r="26" spans="1:14" x14ac:dyDescent="0.25">
      <c r="A26" s="6" t="s">
        <v>44</v>
      </c>
      <c r="B26" s="5">
        <f>B4+E5+I18</f>
        <v>68385783.24000001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102024.82</v>
      </c>
    </row>
    <row r="28" spans="1:14" x14ac:dyDescent="0.25">
      <c r="A28" s="6" t="s">
        <v>48</v>
      </c>
      <c r="B28" s="5">
        <f>B12+E8+I25</f>
        <v>3324.5200000000004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1518</v>
      </c>
      <c r="D34" s="6" t="s">
        <v>53</v>
      </c>
      <c r="E34" s="5">
        <v>2443775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1852</v>
      </c>
      <c r="D35" s="6" t="s">
        <v>55</v>
      </c>
      <c r="E35" s="15">
        <v>1731205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2364</v>
      </c>
      <c r="D36" s="6" t="s">
        <v>57</v>
      </c>
      <c r="E36" s="15">
        <v>24169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2589</v>
      </c>
      <c r="D37" s="6" t="s">
        <v>59</v>
      </c>
      <c r="E37" s="5">
        <v>-13575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8323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3668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-4655</v>
      </c>
      <c r="D40" s="6" t="s">
        <v>64</v>
      </c>
      <c r="E40" s="5">
        <v>4099626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74358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-26034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1517</v>
      </c>
      <c r="D43" s="6" t="s">
        <v>67</v>
      </c>
      <c r="E43" s="5">
        <v>100392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2142</v>
      </c>
      <c r="D44" s="6" t="s">
        <v>71</v>
      </c>
      <c r="E44" s="5">
        <f>E40-E45</f>
        <v>1469376</v>
      </c>
    </row>
    <row r="45" spans="1:23" x14ac:dyDescent="0.25">
      <c r="A45" s="6" t="s">
        <v>58</v>
      </c>
      <c r="B45" s="13">
        <v>2336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2481</v>
      </c>
      <c r="C46" s="5"/>
      <c r="D46" s="6" t="s">
        <v>86</v>
      </c>
      <c r="E46" s="5">
        <v>4309447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8476</v>
      </c>
      <c r="C47" s="18"/>
      <c r="D47" s="6" t="s">
        <v>89</v>
      </c>
      <c r="E47" s="5">
        <f>E46-E45</f>
        <v>1679197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7964246.1299999999</v>
      </c>
      <c r="D3" s="6" t="s">
        <v>2</v>
      </c>
      <c r="E3" s="7">
        <v>21718934.350000001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50498808.039999999</v>
      </c>
      <c r="D4" s="6" t="s">
        <v>7</v>
      </c>
      <c r="E4" s="26">
        <v>5272208.1500000004</v>
      </c>
      <c r="H4" s="6" t="s">
        <v>81</v>
      </c>
      <c r="I4" s="9">
        <v>3</v>
      </c>
      <c r="J4" s="9">
        <v>0</v>
      </c>
    </row>
    <row r="5" spans="1:10" x14ac:dyDescent="0.25">
      <c r="A5" s="6" t="s">
        <v>9</v>
      </c>
      <c r="B5" s="5">
        <f>B4+B6</f>
        <v>103472342.5</v>
      </c>
      <c r="D5" s="6" t="s">
        <v>10</v>
      </c>
      <c r="E5" s="5">
        <v>16446726.199999999</v>
      </c>
      <c r="H5" s="6" t="s">
        <v>87</v>
      </c>
      <c r="I5" s="9">
        <v>29</v>
      </c>
      <c r="J5" s="9">
        <v>-3</v>
      </c>
    </row>
    <row r="6" spans="1:10" x14ac:dyDescent="0.25">
      <c r="A6" s="6" t="s">
        <v>7</v>
      </c>
      <c r="B6" s="26">
        <v>52973534.460000001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1038.4000000000001</v>
      </c>
      <c r="G8" s="6"/>
      <c r="H8" s="6"/>
      <c r="I8" s="9"/>
    </row>
    <row r="9" spans="1:10" x14ac:dyDescent="0.25">
      <c r="A9" s="6" t="s">
        <v>18</v>
      </c>
      <c r="B9" s="5">
        <v>9288.33</v>
      </c>
      <c r="D9" s="6" t="s">
        <v>19</v>
      </c>
      <c r="E9" s="10">
        <v>1110</v>
      </c>
      <c r="H9" s="6"/>
    </row>
    <row r="10" spans="1:10" x14ac:dyDescent="0.25">
      <c r="A10" s="6" t="s">
        <v>20</v>
      </c>
      <c r="B10" s="5">
        <v>45000000</v>
      </c>
      <c r="D10" s="6" t="s">
        <v>21</v>
      </c>
      <c r="E10" s="5">
        <f>E8+'20180719_Open'!E10</f>
        <v>30584.799999999999</v>
      </c>
      <c r="G10" s="6"/>
      <c r="H10" s="6" t="s">
        <v>22</v>
      </c>
      <c r="I10" s="10">
        <f>SUM(I4:I7)</f>
        <v>32</v>
      </c>
    </row>
    <row r="11" spans="1:10" x14ac:dyDescent="0.25">
      <c r="A11" s="6" t="s">
        <v>23</v>
      </c>
      <c r="B11" s="5">
        <f>B9+'20180719_Open'!B11</f>
        <v>257978.03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1196.8499999999999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B12+'20180719_Open'!B13</f>
        <v>53730.68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13912.529999999997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14148.819999999998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236.29</v>
      </c>
    </row>
    <row r="26" spans="1:14" x14ac:dyDescent="0.25">
      <c r="A26" s="6" t="s">
        <v>44</v>
      </c>
      <c r="B26" s="5">
        <f>B4+E5+I18</f>
        <v>66945534.239999995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98464.299999999988</v>
      </c>
    </row>
    <row r="28" spans="1:14" x14ac:dyDescent="0.25">
      <c r="A28" s="6" t="s">
        <v>48</v>
      </c>
      <c r="B28" s="5">
        <f>B12+E8+I25</f>
        <v>2471.54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1517</v>
      </c>
      <c r="D34" s="6" t="s">
        <v>53</v>
      </c>
      <c r="E34" s="5">
        <v>475176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2142</v>
      </c>
      <c r="D35" s="6" t="s">
        <v>55</v>
      </c>
      <c r="E35" s="15">
        <v>1460873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2336</v>
      </c>
      <c r="D36" s="6" t="s">
        <v>57</v>
      </c>
      <c r="E36" s="15">
        <v>22220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2481</v>
      </c>
      <c r="D37" s="6" t="s">
        <v>59</v>
      </c>
      <c r="E37" s="5">
        <v>-6491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8476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3712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-4764</v>
      </c>
      <c r="D40" s="6" t="s">
        <v>64</v>
      </c>
      <c r="E40" s="5">
        <v>4025269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26015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49996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1331</v>
      </c>
      <c r="D43" s="6" t="s">
        <v>67</v>
      </c>
      <c r="E43" s="5">
        <v>-23980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1950</v>
      </c>
      <c r="D44" s="6" t="s">
        <v>71</v>
      </c>
      <c r="E44" s="5">
        <f>E40-E45</f>
        <v>1395019</v>
      </c>
    </row>
    <row r="45" spans="1:23" x14ac:dyDescent="0.25">
      <c r="A45" s="6" t="s">
        <v>58</v>
      </c>
      <c r="B45" s="13">
        <v>2144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2473</v>
      </c>
      <c r="C46" s="5"/>
      <c r="D46" s="6" t="s">
        <v>86</v>
      </c>
      <c r="E46" s="5">
        <v>4235743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7898</v>
      </c>
      <c r="C47" s="18"/>
      <c r="D47" s="6" t="s">
        <v>89</v>
      </c>
      <c r="E47" s="5">
        <f>E46-E45</f>
        <v>1605493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11088032.140000001</v>
      </c>
      <c r="D3" s="6" t="s">
        <v>2</v>
      </c>
      <c r="E3" s="7">
        <v>20897709.75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44684992.280000001</v>
      </c>
      <c r="D4" s="6" t="s">
        <v>7</v>
      </c>
      <c r="E4" s="26">
        <v>5485220.3499999996</v>
      </c>
      <c r="H4" s="6" t="s">
        <v>81</v>
      </c>
      <c r="I4" s="9">
        <v>9</v>
      </c>
      <c r="J4" s="9">
        <v>0</v>
      </c>
    </row>
    <row r="5" spans="1:10" x14ac:dyDescent="0.25">
      <c r="A5" s="6" t="s">
        <v>9</v>
      </c>
      <c r="B5" s="5">
        <f>B4+B6</f>
        <v>103776310.66</v>
      </c>
      <c r="D5" s="6" t="s">
        <v>10</v>
      </c>
      <c r="E5" s="5">
        <v>15412489.4</v>
      </c>
      <c r="H5" s="6" t="s">
        <v>87</v>
      </c>
      <c r="I5" s="9">
        <v>27</v>
      </c>
      <c r="J5" s="9">
        <v>-1</v>
      </c>
    </row>
    <row r="6" spans="1:10" x14ac:dyDescent="0.25">
      <c r="A6" s="6" t="s">
        <v>7</v>
      </c>
      <c r="B6" s="26">
        <v>59091318.380000003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852.8</v>
      </c>
      <c r="G8" s="6"/>
      <c r="H8" s="6"/>
      <c r="I8" s="9"/>
    </row>
    <row r="9" spans="1:10" x14ac:dyDescent="0.25">
      <c r="A9" s="6" t="s">
        <v>18</v>
      </c>
      <c r="B9" s="5">
        <v>3286.24</v>
      </c>
      <c r="D9" s="6" t="s">
        <v>19</v>
      </c>
      <c r="E9" s="10">
        <v>919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E8+'20180718_Open'!E10</f>
        <v>29546.399999999998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B9+'20180718_Open'!B11</f>
        <v>248689.7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1064.94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B12+'20180718_Open'!B13</f>
        <v>52533.83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13558.139999999998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13912.529999999997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354.39</v>
      </c>
    </row>
    <row r="26" spans="1:14" x14ac:dyDescent="0.25">
      <c r="A26" s="6" t="s">
        <v>44</v>
      </c>
      <c r="B26" s="5">
        <f>B4+E5+I18</f>
        <v>60097481.68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95992.76</v>
      </c>
    </row>
    <row r="28" spans="1:14" x14ac:dyDescent="0.25">
      <c r="A28" s="6" t="s">
        <v>48</v>
      </c>
      <c r="B28" s="5">
        <f>B12+E8+I25</f>
        <v>2272.13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1331</v>
      </c>
      <c r="D34" s="6" t="s">
        <v>53</v>
      </c>
      <c r="E34" s="5">
        <v>3206628</v>
      </c>
      <c r="G34" s="6" t="s">
        <v>84</v>
      </c>
      <c r="H34" s="23">
        <v>23.28</v>
      </c>
      <c r="I34" s="6" t="s">
        <v>56</v>
      </c>
      <c r="J34" s="23">
        <v>24.38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1950</v>
      </c>
      <c r="D35" s="6" t="s">
        <v>55</v>
      </c>
      <c r="E35" s="15">
        <v>1187087</v>
      </c>
      <c r="G35" s="6" t="s">
        <v>88</v>
      </c>
      <c r="H35" s="23">
        <v>22.01</v>
      </c>
      <c r="I35" s="6" t="s">
        <v>84</v>
      </c>
      <c r="J35" s="23">
        <v>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2144</v>
      </c>
      <c r="D36" s="6" t="s">
        <v>57</v>
      </c>
      <c r="E36" s="15">
        <v>18543</v>
      </c>
      <c r="G36" s="6" t="s">
        <v>58</v>
      </c>
      <c r="H36" s="23">
        <v>21.17</v>
      </c>
      <c r="I36" s="6" t="s">
        <v>58</v>
      </c>
      <c r="J36" s="23">
        <v>21.47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2473</v>
      </c>
      <c r="D37" s="6" t="s">
        <v>59</v>
      </c>
      <c r="E37" s="5">
        <v>-6152</v>
      </c>
      <c r="G37" s="6" t="s">
        <v>76</v>
      </c>
      <c r="H37" s="23">
        <v>20.96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7898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3424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-4474</v>
      </c>
      <c r="D40" s="6" t="s">
        <v>64</v>
      </c>
      <c r="E40" s="5">
        <v>3999253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12447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38748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1455</v>
      </c>
      <c r="D43" s="6" t="s">
        <v>67</v>
      </c>
      <c r="E43" s="5">
        <v>-26302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1657</v>
      </c>
      <c r="D44" s="6" t="s">
        <v>71</v>
      </c>
      <c r="E44" s="5">
        <f>E40-E45</f>
        <v>1369003</v>
      </c>
    </row>
    <row r="45" spans="1:23" x14ac:dyDescent="0.25">
      <c r="A45" s="6" t="s">
        <v>58</v>
      </c>
      <c r="B45" s="13">
        <v>2011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2422</v>
      </c>
      <c r="C46" s="5"/>
      <c r="D46" s="6" t="s">
        <v>86</v>
      </c>
      <c r="E46" s="5">
        <v>4187213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7545</v>
      </c>
      <c r="C47" s="18"/>
      <c r="D47" s="6" t="s">
        <v>89</v>
      </c>
      <c r="E47" s="5">
        <f>E46-E45</f>
        <v>1556963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-29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-2</v>
      </c>
      <c r="I50" s="13">
        <v>-78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-3.36</v>
      </c>
      <c r="I55" s="9">
        <v>-3.36</v>
      </c>
      <c r="J55" s="9">
        <v>-45.6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-5.96</v>
      </c>
      <c r="I56" s="9">
        <v>-0.1</v>
      </c>
      <c r="J56" s="9">
        <v>-48.2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-6.76</v>
      </c>
      <c r="I57" s="9">
        <v>3.65</v>
      </c>
      <c r="J57" s="9">
        <v>-49</v>
      </c>
      <c r="K57" s="9">
        <v>10.41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-5.56</v>
      </c>
      <c r="I58" s="9">
        <v>6.8</v>
      </c>
      <c r="J58" s="9">
        <v>-47.8</v>
      </c>
      <c r="K58" s="9">
        <v>12.36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-7.32</v>
      </c>
      <c r="I60" s="9">
        <v>15.63</v>
      </c>
      <c r="J60" s="9"/>
      <c r="K60" s="9">
        <v>22.95</v>
      </c>
    </row>
    <row r="61" spans="1:11" x14ac:dyDescent="0.25">
      <c r="G61" s="27" t="s">
        <v>101</v>
      </c>
      <c r="H61" s="9">
        <v>-37.520000000000003</v>
      </c>
      <c r="I61" s="9">
        <v>-8.74</v>
      </c>
      <c r="J61" s="9"/>
      <c r="K61" s="9">
        <v>28.78</v>
      </c>
    </row>
    <row r="62" spans="1:11" x14ac:dyDescent="0.25">
      <c r="G62" s="27" t="s">
        <v>102</v>
      </c>
      <c r="H62" s="9">
        <v>-65.12</v>
      </c>
      <c r="I62" s="9">
        <v>-32.76</v>
      </c>
      <c r="J62" s="9"/>
      <c r="K62" s="9">
        <v>32.36</v>
      </c>
    </row>
    <row r="63" spans="1:11" x14ac:dyDescent="0.25">
      <c r="G63" s="27" t="s">
        <v>103</v>
      </c>
      <c r="H63" s="9">
        <v>-87.12</v>
      </c>
      <c r="I63" s="9">
        <v>-54.76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2.56</v>
      </c>
      <c r="I65" s="9">
        <v>18.87</v>
      </c>
      <c r="J65" s="9"/>
      <c r="K65" s="9">
        <v>16.309999999999999</v>
      </c>
    </row>
    <row r="66" spans="7:11" x14ac:dyDescent="0.25">
      <c r="G66" s="27" t="s">
        <v>105</v>
      </c>
      <c r="H66" s="9">
        <v>-45.44</v>
      </c>
      <c r="I66" s="9">
        <v>-26.83</v>
      </c>
      <c r="J66" s="9"/>
      <c r="K66" s="9">
        <v>18.61</v>
      </c>
    </row>
    <row r="67" spans="7:11" x14ac:dyDescent="0.25">
      <c r="G67" s="27" t="s">
        <v>106</v>
      </c>
      <c r="H67" s="9">
        <v>-93.04</v>
      </c>
      <c r="I67" s="9">
        <v>-74.010000000000005</v>
      </c>
      <c r="J67" s="9"/>
      <c r="K67" s="9">
        <v>19.03</v>
      </c>
    </row>
    <row r="68" spans="7:11" x14ac:dyDescent="0.25">
      <c r="G68" s="27" t="s">
        <v>107</v>
      </c>
      <c r="H68" s="9">
        <v>-195.24</v>
      </c>
      <c r="I68" s="9">
        <v>-176.21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9759296.5299999993</v>
      </c>
      <c r="D3" s="6" t="s">
        <v>2</v>
      </c>
      <c r="E3" s="7">
        <v>20735416.550000001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38259530.009999998</v>
      </c>
      <c r="D4" s="6" t="s">
        <v>7</v>
      </c>
      <c r="E4" s="26">
        <v>6074876.0499999998</v>
      </c>
      <c r="H4" s="6" t="s">
        <v>81</v>
      </c>
      <c r="I4" s="9">
        <v>18</v>
      </c>
      <c r="J4" s="9">
        <v>0</v>
      </c>
    </row>
    <row r="5" spans="1:10" x14ac:dyDescent="0.25">
      <c r="A5" s="6" t="s">
        <v>9</v>
      </c>
      <c r="B5" s="5">
        <f>B4+B6</f>
        <v>104022655</v>
      </c>
      <c r="D5" s="6" t="s">
        <v>10</v>
      </c>
      <c r="E5" s="5">
        <v>14660540.5</v>
      </c>
      <c r="H5" s="6" t="s">
        <v>87</v>
      </c>
      <c r="I5" s="9">
        <v>17</v>
      </c>
      <c r="J5" s="9">
        <v>-1</v>
      </c>
    </row>
    <row r="6" spans="1:10" x14ac:dyDescent="0.25">
      <c r="A6" s="6" t="s">
        <v>7</v>
      </c>
      <c r="B6" s="26">
        <v>65763124.990000002</v>
      </c>
      <c r="D6" s="6" t="s">
        <v>12</v>
      </c>
      <c r="E6" s="5"/>
      <c r="H6" s="6" t="s">
        <v>15</v>
      </c>
      <c r="I6" s="9">
        <v>0</v>
      </c>
      <c r="J6" s="9">
        <v>-9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513.6</v>
      </c>
      <c r="G8" s="6"/>
      <c r="H8" s="6"/>
      <c r="I8" s="9"/>
    </row>
    <row r="9" spans="1:10" x14ac:dyDescent="0.25">
      <c r="A9" s="6" t="s">
        <v>18</v>
      </c>
      <c r="B9" s="5">
        <v>3828.36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56000000</v>
      </c>
      <c r="D10" s="6" t="s">
        <v>21</v>
      </c>
      <c r="E10" s="5">
        <f>E8+'20180717_Open'!E10</f>
        <v>28693.599999999999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B9+'20180717_Open'!B11</f>
        <v>245403.46000000002</v>
      </c>
      <c r="D11" s="6"/>
      <c r="E11" s="5"/>
      <c r="G11" s="6"/>
      <c r="H11" s="6" t="s">
        <v>24</v>
      </c>
      <c r="I11" s="10">
        <f>SUM(J4:J7)</f>
        <v>-15</v>
      </c>
    </row>
    <row r="12" spans="1:10" x14ac:dyDescent="0.25">
      <c r="A12" s="6" t="s">
        <v>16</v>
      </c>
      <c r="B12" s="7">
        <v>767.47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B12+'20180717_Open'!B13</f>
        <v>51468.89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13558.139999999998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318.95999999999998</v>
      </c>
    </row>
    <row r="26" spans="1:14" x14ac:dyDescent="0.25">
      <c r="A26" s="6" t="s">
        <v>44</v>
      </c>
      <c r="B26" s="5">
        <f>B4+E5+I18</f>
        <v>52920070.509999998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93720.62999999999</v>
      </c>
    </row>
    <row r="28" spans="1:14" x14ac:dyDescent="0.25">
      <c r="A28" s="6" t="s">
        <v>48</v>
      </c>
      <c r="B28" s="5">
        <f>B12+E8+I25</f>
        <v>1600.0300000000002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1455</v>
      </c>
      <c r="D34" s="6" t="s">
        <v>53</v>
      </c>
      <c r="E34" s="5">
        <v>1800110</v>
      </c>
      <c r="G34" s="6" t="s">
        <v>84</v>
      </c>
      <c r="H34" s="23">
        <v>24.38</v>
      </c>
      <c r="I34" s="6" t="s">
        <v>56</v>
      </c>
      <c r="J34" s="23">
        <v>24.68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1657</v>
      </c>
      <c r="D35" s="6" t="s">
        <v>55</v>
      </c>
      <c r="E35" s="15">
        <v>1099917</v>
      </c>
      <c r="G35" s="6" t="s">
        <v>88</v>
      </c>
      <c r="H35" s="23">
        <v>22.8</v>
      </c>
      <c r="I35" s="6" t="s">
        <v>84</v>
      </c>
      <c r="J35" s="23">
        <v>22.92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2011</v>
      </c>
      <c r="D36" s="6" t="s">
        <v>57</v>
      </c>
      <c r="E36" s="15">
        <v>18270</v>
      </c>
      <c r="G36" s="6" t="s">
        <v>58</v>
      </c>
      <c r="H36" s="23">
        <v>21.47</v>
      </c>
      <c r="I36" s="6" t="s">
        <v>58</v>
      </c>
      <c r="J36" s="23">
        <v>21.77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2422</v>
      </c>
      <c r="D37" s="6" t="s">
        <v>59</v>
      </c>
      <c r="E37" s="5">
        <v>-5676</v>
      </c>
      <c r="G37" s="6" t="s">
        <v>76</v>
      </c>
      <c r="H37" s="23">
        <v>21.55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7545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3214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-4331</v>
      </c>
      <c r="D40" s="6" t="s">
        <v>64</v>
      </c>
      <c r="E40" s="5">
        <v>3986806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1208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38547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1497</v>
      </c>
      <c r="D43" s="6" t="s">
        <v>67</v>
      </c>
      <c r="E43" s="5">
        <v>-37339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1526</v>
      </c>
      <c r="D44" s="6" t="s">
        <v>71</v>
      </c>
      <c r="E44" s="5">
        <f>E40-E45</f>
        <v>1356556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2186</v>
      </c>
      <c r="C46" s="5"/>
      <c r="D46" s="6" t="s">
        <v>86</v>
      </c>
      <c r="E46" s="5">
        <v>4159154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7214</v>
      </c>
      <c r="C47" s="18"/>
      <c r="D47" s="6" t="s">
        <v>89</v>
      </c>
      <c r="E47" s="5">
        <f>E46-E45</f>
        <v>1528904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-26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-75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-1.24</v>
      </c>
      <c r="I55" s="9">
        <v>1.8</v>
      </c>
      <c r="J55" s="9">
        <v>-45.8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-3.24</v>
      </c>
      <c r="I56" s="9">
        <v>3.48</v>
      </c>
      <c r="J56" s="9">
        <v>-47.8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-4.24</v>
      </c>
      <c r="I57" s="9">
        <v>7.03</v>
      </c>
      <c r="J57" s="9">
        <v>-48.8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-2.64</v>
      </c>
      <c r="I58" s="9">
        <v>10.58</v>
      </c>
      <c r="J58" s="9">
        <v>-47.2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-7.38</v>
      </c>
      <c r="I60" s="9">
        <v>15.57</v>
      </c>
      <c r="J60" s="9"/>
      <c r="K60" s="9">
        <v>22.95</v>
      </c>
    </row>
    <row r="61" spans="1:11" x14ac:dyDescent="0.25">
      <c r="G61" s="27" t="s">
        <v>101</v>
      </c>
      <c r="H61" s="9">
        <v>-30.18</v>
      </c>
      <c r="I61" s="9">
        <v>-1.4</v>
      </c>
      <c r="J61" s="9"/>
      <c r="K61" s="9">
        <v>28.78</v>
      </c>
    </row>
    <row r="62" spans="1:11" x14ac:dyDescent="0.25">
      <c r="G62" s="27" t="s">
        <v>102</v>
      </c>
      <c r="H62" s="9">
        <v>-63.18</v>
      </c>
      <c r="I62" s="9">
        <v>-30.82</v>
      </c>
      <c r="J62" s="9"/>
      <c r="K62" s="9">
        <v>32.36</v>
      </c>
    </row>
    <row r="63" spans="1:11" x14ac:dyDescent="0.25">
      <c r="G63" s="27" t="s">
        <v>103</v>
      </c>
      <c r="H63" s="9">
        <v>-82.38</v>
      </c>
      <c r="I63" s="9">
        <v>-50.02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-11.8</v>
      </c>
      <c r="I65" s="9">
        <v>4.51</v>
      </c>
      <c r="J65" s="9"/>
      <c r="K65" s="9">
        <v>16.309999999999999</v>
      </c>
    </row>
    <row r="66" spans="7:11" x14ac:dyDescent="0.25">
      <c r="G66" s="27" t="s">
        <v>105</v>
      </c>
      <c r="H66" s="9">
        <v>-56.2</v>
      </c>
      <c r="I66" s="9">
        <v>-37.590000000000003</v>
      </c>
      <c r="J66" s="9"/>
      <c r="K66" s="9">
        <v>18.61</v>
      </c>
    </row>
    <row r="67" spans="7:11" x14ac:dyDescent="0.25">
      <c r="G67" s="27" t="s">
        <v>106</v>
      </c>
      <c r="H67" s="9">
        <v>-100.8</v>
      </c>
      <c r="I67" s="9">
        <v>-81.77</v>
      </c>
      <c r="J67" s="9"/>
      <c r="K67" s="9">
        <v>19.03</v>
      </c>
    </row>
    <row r="68" spans="7:11" x14ac:dyDescent="0.25">
      <c r="G68" s="27" t="s">
        <v>107</v>
      </c>
      <c r="H68" s="9">
        <v>-208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3" workbookViewId="0">
      <selection activeCell="E30" sqref="E3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11788677.23</v>
      </c>
      <c r="D3" s="6" t="s">
        <v>2</v>
      </c>
      <c r="E3" s="7">
        <v>18681789.149999999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31409099.039999999</v>
      </c>
      <c r="D4" s="6" t="s">
        <v>7</v>
      </c>
      <c r="E4" s="26">
        <v>4732777.1500000004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106201990.94</v>
      </c>
      <c r="D5" s="6" t="s">
        <v>10</v>
      </c>
      <c r="E5" s="5">
        <v>13949021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74792891.900000006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4214.67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E8+'20180716_Open'!E10</f>
        <v>28180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B9+'20180716_Open'!B11</f>
        <v>241575.10000000003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931.37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B12+'20180716_Open'!B13</f>
        <v>50701.42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13357.559999999998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118.38</v>
      </c>
    </row>
    <row r="26" spans="1:14" x14ac:dyDescent="0.25">
      <c r="A26" s="6" t="s">
        <v>44</v>
      </c>
      <c r="B26" s="5">
        <f>B4+E5+I18</f>
        <v>45358120.039999999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92238.98</v>
      </c>
    </row>
    <row r="28" spans="1:14" x14ac:dyDescent="0.25">
      <c r="A28" s="6" t="s">
        <v>48</v>
      </c>
      <c r="B28" s="5">
        <f>B12+E8+I25</f>
        <v>1425.75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1497</v>
      </c>
      <c r="D34" s="6" t="s">
        <v>53</v>
      </c>
      <c r="E34" s="5">
        <v>1065075</v>
      </c>
      <c r="G34" s="6" t="s">
        <v>84</v>
      </c>
      <c r="H34" s="23">
        <v>24.68</v>
      </c>
      <c r="I34" s="6" t="s">
        <v>56</v>
      </c>
      <c r="J34" s="23">
        <v>24.84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1526</v>
      </c>
      <c r="D35" s="6" t="s">
        <v>55</v>
      </c>
      <c r="E35" s="15">
        <v>1099575</v>
      </c>
      <c r="G35" s="6" t="s">
        <v>88</v>
      </c>
      <c r="H35" s="23">
        <v>22.92</v>
      </c>
      <c r="I35" s="6" t="s">
        <v>84</v>
      </c>
      <c r="J35" s="23">
        <v>23.24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18855</v>
      </c>
      <c r="G36" s="6" t="s">
        <v>58</v>
      </c>
      <c r="H36" s="23">
        <v>21.77</v>
      </c>
      <c r="I36" s="6" t="s">
        <v>58</v>
      </c>
      <c r="J36" s="23">
        <v>22.85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2186</v>
      </c>
      <c r="D37" s="6" t="s">
        <v>59</v>
      </c>
      <c r="E37" s="5">
        <v>-4906</v>
      </c>
      <c r="G37" s="6" t="s">
        <v>76</v>
      </c>
      <c r="H37" s="23">
        <v>21.55</v>
      </c>
      <c r="I37" s="6" t="s">
        <v>76</v>
      </c>
      <c r="J37" s="23">
        <v>22.73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7214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3071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-4143</v>
      </c>
      <c r="D40" s="6" t="s">
        <v>64</v>
      </c>
      <c r="E40" s="5">
        <v>3985598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-28085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23610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1405</v>
      </c>
      <c r="D43" s="6" t="s">
        <v>67</v>
      </c>
      <c r="E43" s="5">
        <v>-51695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1253</v>
      </c>
      <c r="D44" s="6" t="s">
        <v>71</v>
      </c>
      <c r="E44" s="5">
        <f>E40-E45</f>
        <v>1355348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2098</v>
      </c>
      <c r="C46" s="5"/>
      <c r="D46" s="6" t="s">
        <v>86</v>
      </c>
      <c r="E46" s="5">
        <v>4111628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6761</v>
      </c>
      <c r="C47" s="18"/>
      <c r="D47" s="6" t="s">
        <v>89</v>
      </c>
      <c r="E47" s="5">
        <f>E46-E45</f>
        <v>1481378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-49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-67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-3.97</v>
      </c>
      <c r="I55" s="9">
        <v>2.04</v>
      </c>
      <c r="J55" s="9">
        <v>-45.2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-7.77</v>
      </c>
      <c r="I56" s="9">
        <v>2.2799999999999998</v>
      </c>
      <c r="J56" s="9">
        <v>-49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-12.57</v>
      </c>
      <c r="I57" s="9">
        <v>2.02</v>
      </c>
      <c r="J57" s="9">
        <v>-53.8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-12.97</v>
      </c>
      <c r="I58" s="9">
        <v>1.62</v>
      </c>
      <c r="J58" s="9">
        <v>-54.2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-13.09</v>
      </c>
      <c r="I60" s="9">
        <v>9.86</v>
      </c>
      <c r="J60" s="9"/>
      <c r="K60" s="9">
        <v>22.95</v>
      </c>
    </row>
    <row r="61" spans="1:11" x14ac:dyDescent="0.25">
      <c r="G61" s="27" t="s">
        <v>101</v>
      </c>
      <c r="H61" s="9">
        <v>-41.89</v>
      </c>
      <c r="I61" s="9">
        <v>-13.11</v>
      </c>
      <c r="J61" s="9"/>
      <c r="K61" s="9">
        <v>28.78</v>
      </c>
    </row>
    <row r="62" spans="1:11" x14ac:dyDescent="0.25">
      <c r="G62" s="27" t="s">
        <v>102</v>
      </c>
      <c r="H62" s="9">
        <v>-61.29</v>
      </c>
      <c r="I62" s="9">
        <v>-28.93</v>
      </c>
      <c r="J62" s="9"/>
      <c r="K62" s="9">
        <v>32.36</v>
      </c>
    </row>
    <row r="63" spans="1:11" x14ac:dyDescent="0.25">
      <c r="G63" s="27" t="s">
        <v>103</v>
      </c>
      <c r="H63" s="9">
        <v>-78.489999999999995</v>
      </c>
      <c r="I63" s="9">
        <v>-46.13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4</v>
      </c>
      <c r="I65" s="9">
        <v>20.309999999999999</v>
      </c>
      <c r="J65" s="9"/>
      <c r="K65" s="9">
        <v>16.309999999999999</v>
      </c>
    </row>
    <row r="66" spans="7:11" x14ac:dyDescent="0.25">
      <c r="G66" s="27" t="s">
        <v>105</v>
      </c>
      <c r="H66" s="9">
        <v>-43.4</v>
      </c>
      <c r="I66" s="9">
        <v>-24.79</v>
      </c>
      <c r="J66" s="9"/>
      <c r="K66" s="9">
        <v>18.61</v>
      </c>
    </row>
    <row r="67" spans="7:11" x14ac:dyDescent="0.25">
      <c r="G67" s="27" t="s">
        <v>106</v>
      </c>
      <c r="H67" s="9">
        <v>-90.2</v>
      </c>
      <c r="I67" s="9">
        <v>-71.709999999999994</v>
      </c>
      <c r="J67" s="9"/>
      <c r="K67" s="9">
        <v>19.03</v>
      </c>
    </row>
    <row r="68" spans="7:11" x14ac:dyDescent="0.25">
      <c r="G68" s="27" t="s">
        <v>107</v>
      </c>
      <c r="H68" s="9">
        <v>-196.4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A17" sqref="A1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13673661.060000001</v>
      </c>
      <c r="D3" s="6" t="s">
        <v>2</v>
      </c>
      <c r="E3" s="7">
        <v>11543169.35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40450949.189999998</v>
      </c>
      <c r="D4" s="6" t="s">
        <v>7</v>
      </c>
      <c r="E4" s="26">
        <v>3648871.75</v>
      </c>
      <c r="H4" s="6" t="s">
        <v>87</v>
      </c>
      <c r="I4" s="9">
        <v>2</v>
      </c>
      <c r="J4" s="9">
        <v>-1</v>
      </c>
    </row>
    <row r="5" spans="1:10" x14ac:dyDescent="0.25">
      <c r="A5" s="6" t="s">
        <v>9</v>
      </c>
      <c r="B5" s="5">
        <f>B4+B6</f>
        <v>114127973.25</v>
      </c>
      <c r="D5" s="6" t="s">
        <v>10</v>
      </c>
      <c r="E5" s="5">
        <v>7894297.5999999996</v>
      </c>
      <c r="H5" s="6" t="s">
        <v>15</v>
      </c>
      <c r="I5" s="9">
        <v>14</v>
      </c>
      <c r="J5" s="9">
        <v>0</v>
      </c>
    </row>
    <row r="6" spans="1:10" x14ac:dyDescent="0.25">
      <c r="A6" s="6" t="s">
        <v>7</v>
      </c>
      <c r="B6" s="7">
        <v>73677024.060000002</v>
      </c>
      <c r="D6" s="6" t="s">
        <v>12</v>
      </c>
      <c r="E6" s="5"/>
      <c r="H6" s="6" t="s">
        <v>74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2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144</v>
      </c>
      <c r="G8" s="6"/>
      <c r="H8" s="6"/>
      <c r="I8" s="9"/>
    </row>
    <row r="9" spans="1:10" x14ac:dyDescent="0.25">
      <c r="A9" s="6" t="s">
        <v>18</v>
      </c>
      <c r="B9" s="5">
        <v>3363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60000000</v>
      </c>
      <c r="D10" s="6" t="s">
        <v>21</v>
      </c>
      <c r="E10" s="5">
        <f>E8+'20180808_Open'!E10</f>
        <v>43911.199999999997</v>
      </c>
      <c r="G10" s="6"/>
      <c r="H10" s="6" t="s">
        <v>22</v>
      </c>
      <c r="I10" s="10">
        <f>SUM(I4:I7)</f>
        <v>18</v>
      </c>
    </row>
    <row r="11" spans="1:10" x14ac:dyDescent="0.25">
      <c r="A11" s="6" t="s">
        <v>23</v>
      </c>
      <c r="B11" s="5">
        <f>B9+'20180808_Open'!B11</f>
        <v>322868.2900000001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472.84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B12+'20180808_Open'!B13</f>
        <v>68249.14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16219306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2759716.41</v>
      </c>
    </row>
    <row r="18" spans="1:14" x14ac:dyDescent="0.25">
      <c r="G18" s="6" t="s">
        <v>10</v>
      </c>
      <c r="H18" s="5"/>
      <c r="I18" s="11">
        <v>1980288</v>
      </c>
    </row>
    <row r="19" spans="1:14" x14ac:dyDescent="0.25">
      <c r="A19" s="5"/>
      <c r="G19" s="6" t="s">
        <v>35</v>
      </c>
      <c r="H19" s="5"/>
      <c r="I19" s="11">
        <f>I17+I18-I16</f>
        <v>-1988812.2299999995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17771.66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17925.009999999998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153.35</v>
      </c>
    </row>
    <row r="26" spans="1:14" x14ac:dyDescent="0.25">
      <c r="A26" s="6" t="s">
        <v>44</v>
      </c>
      <c r="B26" s="5">
        <f>B4+E5+I17+I18</f>
        <v>53085251.200000003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130085.34999999999</v>
      </c>
    </row>
    <row r="28" spans="1:14" x14ac:dyDescent="0.25">
      <c r="A28" s="6" t="s">
        <v>48</v>
      </c>
      <c r="B28" s="5">
        <f>B12+E8+I25</f>
        <v>770.18999999999994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147</v>
      </c>
      <c r="D34" s="6" t="s">
        <v>53</v>
      </c>
      <c r="E34" s="5">
        <v>2249346</v>
      </c>
      <c r="G34" s="6" t="s">
        <v>88</v>
      </c>
      <c r="H34" s="23">
        <v>26.73</v>
      </c>
      <c r="I34" s="6" t="s">
        <v>56</v>
      </c>
      <c r="J34" s="23">
        <v>26.01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2832</v>
      </c>
      <c r="D35" s="6" t="s">
        <v>55</v>
      </c>
      <c r="E35" s="15">
        <v>608935</v>
      </c>
      <c r="G35" s="6" t="s">
        <v>58</v>
      </c>
      <c r="H35" s="23">
        <v>24.56</v>
      </c>
      <c r="I35" s="6" t="s">
        <v>84</v>
      </c>
      <c r="J35" s="23">
        <v>23.88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2165</v>
      </c>
      <c r="D36" s="6" t="s">
        <v>57</v>
      </c>
      <c r="E36" s="15">
        <v>9039</v>
      </c>
      <c r="G36" s="6" t="s">
        <v>76</v>
      </c>
      <c r="H36" s="23">
        <v>24.01</v>
      </c>
      <c r="I36" s="6" t="s">
        <v>58</v>
      </c>
      <c r="J36" s="23">
        <v>23.34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-7007</v>
      </c>
      <c r="G37" s="6" t="s">
        <v>52</v>
      </c>
      <c r="H37" s="23">
        <v>23.56</v>
      </c>
      <c r="I37" s="6" t="s">
        <v>76</v>
      </c>
      <c r="J37" s="23">
        <v>23.12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5144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4374646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-3440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-7830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144</v>
      </c>
      <c r="D43" s="6" t="s">
        <v>67</v>
      </c>
      <c r="E43" s="5">
        <v>4390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2747</v>
      </c>
      <c r="D44" s="6" t="s">
        <v>71</v>
      </c>
      <c r="E44" s="5">
        <f>E40-E45</f>
        <v>1744396</v>
      </c>
    </row>
    <row r="45" spans="1:23" x14ac:dyDescent="0.25">
      <c r="A45" s="6" t="s">
        <v>58</v>
      </c>
      <c r="B45" s="13">
        <v>2165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0</v>
      </c>
      <c r="C46" s="5"/>
      <c r="D46" s="6" t="s">
        <v>86</v>
      </c>
      <c r="E46" s="5">
        <v>4488692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5056</v>
      </c>
      <c r="C47" s="18"/>
      <c r="D47" s="6" t="s">
        <v>89</v>
      </c>
      <c r="E47" s="5">
        <f>E46-E45</f>
        <v>1858442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-18</v>
      </c>
      <c r="J48" s="13">
        <v>-37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-43</v>
      </c>
      <c r="J49" s="13">
        <v>-119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-1</v>
      </c>
      <c r="I50" s="13">
        <v>-55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-2.4</v>
      </c>
      <c r="I55" s="9">
        <v>-0.06</v>
      </c>
      <c r="J55" s="9">
        <v>-49.4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-5.4</v>
      </c>
      <c r="I56" s="9">
        <v>1.48</v>
      </c>
      <c r="J56" s="9">
        <v>-52.4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-4.4000000000000004</v>
      </c>
      <c r="I57" s="9">
        <v>4.4400000000000004</v>
      </c>
      <c r="J57" s="9">
        <v>-51.4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-3</v>
      </c>
      <c r="I58" s="9">
        <v>5.84</v>
      </c>
      <c r="J58" s="9">
        <v>-50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-9.7100000000000009</v>
      </c>
      <c r="I60" s="9">
        <v>-5.0599999999999996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-30.51</v>
      </c>
      <c r="I61" s="9">
        <v>-23</v>
      </c>
      <c r="J61" s="9"/>
      <c r="K61" s="9">
        <v>8.7899999999999991</v>
      </c>
    </row>
    <row r="62" spans="1:11" x14ac:dyDescent="0.25">
      <c r="G62" s="27" t="s">
        <v>103</v>
      </c>
      <c r="H62" s="9">
        <v>-54.51</v>
      </c>
      <c r="I62" s="9">
        <v>-47</v>
      </c>
      <c r="J62" s="9"/>
      <c r="K62" s="9">
        <v>8.7899999999999991</v>
      </c>
    </row>
    <row r="63" spans="1:11" x14ac:dyDescent="0.25">
      <c r="G63" s="27" t="s">
        <v>118</v>
      </c>
      <c r="H63" s="9">
        <v>-64.31</v>
      </c>
      <c r="I63" s="9">
        <v>-56.8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-25.17</v>
      </c>
      <c r="I65" s="9">
        <v>-18.43</v>
      </c>
      <c r="J65" s="9"/>
      <c r="K65" s="9">
        <v>6.07</v>
      </c>
    </row>
    <row r="66" spans="7:11" x14ac:dyDescent="0.25">
      <c r="G66" s="27" t="s">
        <v>106</v>
      </c>
      <c r="H66" s="9">
        <v>-69.17</v>
      </c>
      <c r="I66" s="9">
        <v>-61.6</v>
      </c>
      <c r="J66" s="9"/>
      <c r="K66" s="9">
        <v>8.2100000000000009</v>
      </c>
    </row>
    <row r="67" spans="7:11" x14ac:dyDescent="0.25">
      <c r="G67" s="27" t="s">
        <v>107</v>
      </c>
      <c r="H67" s="9">
        <v>-154.37</v>
      </c>
      <c r="I67" s="9">
        <v>-146.80000000000001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-234.97</v>
      </c>
      <c r="I68" s="9">
        <v>-227.4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7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10770204.189999999</v>
      </c>
      <c r="D3" s="6" t="s">
        <v>2</v>
      </c>
      <c r="E3" s="7">
        <v>18818609.149999999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26614709.260000002</v>
      </c>
      <c r="D4" s="6" t="s">
        <v>7</v>
      </c>
      <c r="E4" s="26">
        <v>5380100.9500000002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106389586.36</v>
      </c>
      <c r="D5" s="6" t="s">
        <v>10</v>
      </c>
      <c r="E5" s="5">
        <v>13438508.199999999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79774877.099999994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329.6</v>
      </c>
      <c r="G8" s="6"/>
      <c r="H8" s="6"/>
      <c r="I8" s="9"/>
    </row>
    <row r="9" spans="1:10" x14ac:dyDescent="0.25">
      <c r="A9" s="6" t="s">
        <v>18</v>
      </c>
      <c r="B9" s="5">
        <v>4672.91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E8+'20180713_Open'!E10</f>
        <v>27804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B9+'20180713_Open'!B11</f>
        <v>237360.43000000002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566.16999999999996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B12+'20180713_Open'!B13</f>
        <v>49770.049999999996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13494.849999999999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255.67</v>
      </c>
    </row>
    <row r="26" spans="1:14" x14ac:dyDescent="0.25">
      <c r="A26" s="6" t="s">
        <v>44</v>
      </c>
      <c r="B26" s="5">
        <f>B4+E5+I18</f>
        <v>40053217.460000001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91068.9</v>
      </c>
    </row>
    <row r="28" spans="1:14" x14ac:dyDescent="0.25">
      <c r="A28" s="6" t="s">
        <v>48</v>
      </c>
      <c r="B28" s="5">
        <f>B12+E8+I25</f>
        <v>1151.44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1405</v>
      </c>
      <c r="D34" s="6" t="s">
        <v>53</v>
      </c>
      <c r="E34" s="5">
        <v>555059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1253</v>
      </c>
      <c r="D35" s="6" t="s">
        <v>55</v>
      </c>
      <c r="E35" s="15">
        <v>868763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14698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2098</v>
      </c>
      <c r="D37" s="6" t="s">
        <v>59</v>
      </c>
      <c r="E37" s="5">
        <v>-3936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6761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2857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-3904</v>
      </c>
      <c r="D40" s="6" t="s">
        <v>64</v>
      </c>
      <c r="E40" s="5">
        <v>4013683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35976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23997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1421</v>
      </c>
      <c r="D43" s="6" t="s">
        <v>67</v>
      </c>
      <c r="E43" s="5">
        <v>11979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1133</v>
      </c>
      <c r="D44" s="6" t="s">
        <v>71</v>
      </c>
      <c r="E44" s="5">
        <f>E40-E45</f>
        <v>1383433</v>
      </c>
    </row>
    <row r="45" spans="1:23" x14ac:dyDescent="0.25">
      <c r="A45" s="6" t="s">
        <v>58</v>
      </c>
      <c r="B45" s="13">
        <v>1915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2085</v>
      </c>
      <c r="C46" s="5"/>
      <c r="D46" s="6" t="s">
        <v>86</v>
      </c>
      <c r="E46" s="5">
        <v>4218326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6554</v>
      </c>
      <c r="C47" s="18"/>
      <c r="D47" s="6" t="s">
        <v>89</v>
      </c>
      <c r="E47" s="5">
        <f>E46-E45</f>
        <v>1588076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-21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-40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-63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-11.66</v>
      </c>
      <c r="I55" s="9">
        <v>-5.65</v>
      </c>
      <c r="J55" s="9">
        <v>-43.8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-17.66</v>
      </c>
      <c r="I56" s="9">
        <v>-7.61</v>
      </c>
      <c r="J56" s="9">
        <v>-49.8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-20.86</v>
      </c>
      <c r="I57" s="9">
        <v>-6.27</v>
      </c>
      <c r="J57" s="9">
        <v>-53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-19.059999999999999</v>
      </c>
      <c r="I58" s="9">
        <v>-4.47</v>
      </c>
      <c r="J58" s="9">
        <v>-51.2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-16.09</v>
      </c>
      <c r="I60" s="9">
        <v>6.86</v>
      </c>
      <c r="J60" s="9"/>
      <c r="K60" s="9">
        <v>22.95</v>
      </c>
    </row>
    <row r="61" spans="1:11" x14ac:dyDescent="0.25">
      <c r="G61" s="27" t="s">
        <v>101</v>
      </c>
      <c r="H61" s="9">
        <v>-38.29</v>
      </c>
      <c r="I61" s="9">
        <v>-9.51</v>
      </c>
      <c r="J61" s="9"/>
      <c r="K61" s="9">
        <v>28.78</v>
      </c>
    </row>
    <row r="62" spans="1:11" x14ac:dyDescent="0.25">
      <c r="G62" s="27" t="s">
        <v>102</v>
      </c>
      <c r="H62" s="9">
        <v>-56.69</v>
      </c>
      <c r="I62" s="9">
        <v>-24.33</v>
      </c>
      <c r="J62" s="9"/>
      <c r="K62" s="9">
        <v>32.36</v>
      </c>
    </row>
    <row r="63" spans="1:11" x14ac:dyDescent="0.25">
      <c r="G63" s="27" t="s">
        <v>103</v>
      </c>
      <c r="H63" s="9">
        <v>-81.290000000000006</v>
      </c>
      <c r="I63" s="9">
        <v>-48.93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-13.19</v>
      </c>
      <c r="I65" s="9">
        <v>3.12</v>
      </c>
      <c r="J65" s="9"/>
      <c r="K65" s="9">
        <v>16.309999999999999</v>
      </c>
    </row>
    <row r="66" spans="7:11" x14ac:dyDescent="0.25">
      <c r="G66" s="27" t="s">
        <v>105</v>
      </c>
      <c r="H66" s="9">
        <v>-58.39</v>
      </c>
      <c r="I66" s="9">
        <v>-39.78</v>
      </c>
      <c r="J66" s="9"/>
      <c r="K66" s="9">
        <v>18.61</v>
      </c>
    </row>
    <row r="67" spans="7:11" x14ac:dyDescent="0.25">
      <c r="G67" s="27" t="s">
        <v>106</v>
      </c>
      <c r="H67" s="9">
        <v>-104.19</v>
      </c>
      <c r="I67" s="9">
        <v>-86.16</v>
      </c>
      <c r="J67" s="9"/>
      <c r="K67" s="9">
        <v>19.03</v>
      </c>
    </row>
    <row r="68" spans="7:11" x14ac:dyDescent="0.25">
      <c r="G68" s="27" t="s">
        <v>107</v>
      </c>
      <c r="H68" s="9">
        <v>-206.39</v>
      </c>
      <c r="I68" s="9">
        <v>-187.36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13239052.26</v>
      </c>
      <c r="D3" s="6" t="s">
        <v>2</v>
      </c>
      <c r="E3" s="7">
        <v>17865466.75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29582035.98</v>
      </c>
      <c r="D4" s="6" t="s">
        <v>7</v>
      </c>
      <c r="E4" s="26">
        <v>4897611.75</v>
      </c>
      <c r="H4" s="6" t="s">
        <v>81</v>
      </c>
      <c r="I4" s="9">
        <v>21</v>
      </c>
      <c r="J4" s="9">
        <v>0</v>
      </c>
    </row>
    <row r="5" spans="1:10" x14ac:dyDescent="0.25">
      <c r="A5" s="6" t="s">
        <v>9</v>
      </c>
      <c r="B5" s="5">
        <f>B4+B6</f>
        <v>106833337.34</v>
      </c>
      <c r="D5" s="6" t="s">
        <v>10</v>
      </c>
      <c r="E5" s="5">
        <v>12967855</v>
      </c>
      <c r="H5" s="6" t="s">
        <v>87</v>
      </c>
      <c r="I5" s="9">
        <v>5</v>
      </c>
      <c r="J5" s="9">
        <v>0</v>
      </c>
    </row>
    <row r="6" spans="1:10" x14ac:dyDescent="0.25">
      <c r="A6" s="6" t="s">
        <v>7</v>
      </c>
      <c r="B6" s="5">
        <v>77251301.359999999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257.60000000000002</v>
      </c>
      <c r="G8" s="6"/>
      <c r="H8" s="6"/>
      <c r="I8" s="9"/>
    </row>
    <row r="9" spans="1:10" x14ac:dyDescent="0.25">
      <c r="A9" s="6" t="s">
        <v>18</v>
      </c>
      <c r="B9" s="5">
        <v>12249.1</v>
      </c>
      <c r="D9" s="6" t="s">
        <v>19</v>
      </c>
      <c r="E9" s="10">
        <v>248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E8+'20180712_Open'!E10</f>
        <v>27474.400000000001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B9+'20180712_Open'!B11</f>
        <v>232687.52000000002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787.73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B12+'20180712_Open'!B13</f>
        <v>49203.88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4843779.08</v>
      </c>
    </row>
    <row r="18" spans="1:14" x14ac:dyDescent="0.25">
      <c r="G18" s="6" t="s">
        <v>10</v>
      </c>
      <c r="H18" s="5"/>
      <c r="I18" s="11">
        <v>2997090</v>
      </c>
    </row>
    <row r="19" spans="1:14" x14ac:dyDescent="0.25">
      <c r="A19" s="5"/>
      <c r="G19" s="6" t="s">
        <v>35</v>
      </c>
      <c r="H19" s="5"/>
      <c r="I19" s="11">
        <f>I17+I18-I16</f>
        <v>1112052.4400000004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13052.919999999998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13239.179999999998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186.26</v>
      </c>
    </row>
    <row r="26" spans="1:14" x14ac:dyDescent="0.25">
      <c r="A26" s="6" t="s">
        <v>44</v>
      </c>
      <c r="B26" s="5">
        <f>B4+E5+I18</f>
        <v>45546980.980000004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89917.459999999992</v>
      </c>
    </row>
    <row r="28" spans="1:14" x14ac:dyDescent="0.25">
      <c r="A28" s="6" t="s">
        <v>48</v>
      </c>
      <c r="B28" s="5">
        <f>B12+E8+I25</f>
        <v>1231.5899999999999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1421</v>
      </c>
      <c r="D34" s="6" t="s">
        <v>53</v>
      </c>
      <c r="E34" s="5">
        <v>734653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1133</v>
      </c>
      <c r="D35" s="6" t="s">
        <v>55</v>
      </c>
      <c r="E35" s="15">
        <v>885048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1915</v>
      </c>
      <c r="D36" s="6" t="s">
        <v>57</v>
      </c>
      <c r="E36" s="15">
        <v>11264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2085</v>
      </c>
      <c r="D37" s="6" t="s">
        <v>59</v>
      </c>
      <c r="E37" s="5">
        <v>-3914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3977707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31412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-12404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1487</v>
      </c>
      <c r="D43" s="6" t="s">
        <v>67</v>
      </c>
      <c r="E43" s="5">
        <v>43816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1083</v>
      </c>
      <c r="D44" s="6" t="s">
        <v>71</v>
      </c>
      <c r="E44" s="5">
        <f>E40-E45</f>
        <v>1347457</v>
      </c>
    </row>
    <row r="45" spans="1:23" x14ac:dyDescent="0.25">
      <c r="A45" s="6" t="s">
        <v>58</v>
      </c>
      <c r="B45" s="13">
        <v>1898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2046</v>
      </c>
      <c r="C46" s="5"/>
      <c r="D46" s="6" t="s">
        <v>86</v>
      </c>
      <c r="E46" s="5">
        <v>4097651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6514</v>
      </c>
      <c r="C47" s="18"/>
      <c r="D47" s="6" t="s">
        <v>89</v>
      </c>
      <c r="E47" s="5">
        <f>E46-E45</f>
        <v>1467401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-18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-34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-59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25388.37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85357.7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-10.220000000000001</v>
      </c>
      <c r="I55" s="9">
        <v>14.93</v>
      </c>
      <c r="J55" s="9">
        <v>-15.4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-14.42</v>
      </c>
      <c r="I56" s="9">
        <v>15.61</v>
      </c>
      <c r="J56" s="9">
        <v>-14.8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-19.02</v>
      </c>
      <c r="I57" s="9">
        <v>15.55</v>
      </c>
      <c r="J57" s="9">
        <v>-14.8</v>
      </c>
      <c r="K57" s="9">
        <v>34.57</v>
      </c>
    </row>
    <row r="58" spans="1:11" x14ac:dyDescent="0.25">
      <c r="D58" s="14" t="s">
        <v>111</v>
      </c>
      <c r="E58" s="29">
        <v>489424.76</v>
      </c>
      <c r="G58" s="27" t="s">
        <v>99</v>
      </c>
      <c r="H58" s="9">
        <v>-14.02</v>
      </c>
      <c r="I58" s="9">
        <v>22.51</v>
      </c>
      <c r="J58" s="9">
        <v>-7.9</v>
      </c>
      <c r="K58" s="9">
        <v>36.53</v>
      </c>
    </row>
    <row r="59" spans="1:11" x14ac:dyDescent="0.25">
      <c r="D59" s="14" t="s">
        <v>114</v>
      </c>
      <c r="E59" s="29">
        <f>SUM(E56:E58)</f>
        <v>1046390.48</v>
      </c>
      <c r="H59" s="9"/>
      <c r="J59" s="9"/>
      <c r="K59" s="9"/>
    </row>
    <row r="60" spans="1:11" x14ac:dyDescent="0.25">
      <c r="G60" s="27" t="s">
        <v>100</v>
      </c>
      <c r="H60" s="9">
        <v>-5.86</v>
      </c>
      <c r="I60" s="9">
        <v>17.09</v>
      </c>
      <c r="J60" s="9"/>
      <c r="K60" s="9">
        <v>22.95</v>
      </c>
    </row>
    <row r="61" spans="1:11" x14ac:dyDescent="0.25">
      <c r="G61" s="27" t="s">
        <v>101</v>
      </c>
      <c r="H61" s="9">
        <v>-22.86</v>
      </c>
      <c r="I61" s="9">
        <v>5.92</v>
      </c>
      <c r="J61" s="9"/>
      <c r="K61" s="9">
        <v>28.78</v>
      </c>
    </row>
    <row r="62" spans="1:11" x14ac:dyDescent="0.25">
      <c r="G62" s="27" t="s">
        <v>102</v>
      </c>
      <c r="H62" s="9">
        <v>-39.06</v>
      </c>
      <c r="I62" s="9">
        <v>-6.7</v>
      </c>
      <c r="J62" s="9"/>
      <c r="K62" s="9">
        <v>32.36</v>
      </c>
    </row>
    <row r="63" spans="1:11" x14ac:dyDescent="0.25">
      <c r="G63" s="27" t="s">
        <v>103</v>
      </c>
      <c r="H63" s="9">
        <v>-64.66</v>
      </c>
      <c r="I63" s="9">
        <v>-32.299999999999997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5.9</v>
      </c>
      <c r="I65" s="9">
        <v>22.21</v>
      </c>
      <c r="J65" s="9"/>
      <c r="K65" s="9">
        <v>16.309999999999999</v>
      </c>
    </row>
    <row r="66" spans="7:11" x14ac:dyDescent="0.25">
      <c r="G66" s="27" t="s">
        <v>105</v>
      </c>
      <c r="H66" s="9">
        <v>-34.9</v>
      </c>
      <c r="I66" s="9">
        <v>-16.29</v>
      </c>
      <c r="J66" s="9"/>
      <c r="K66" s="9">
        <v>18.61</v>
      </c>
    </row>
    <row r="67" spans="7:11" x14ac:dyDescent="0.25">
      <c r="G67" s="27" t="s">
        <v>106</v>
      </c>
      <c r="H67" s="9">
        <v>-77.900000000000006</v>
      </c>
      <c r="I67" s="9">
        <v>-58.87</v>
      </c>
      <c r="J67" s="9"/>
      <c r="K67" s="9">
        <v>19.03</v>
      </c>
    </row>
    <row r="68" spans="7:11" x14ac:dyDescent="0.25">
      <c r="G68" s="27" t="s">
        <v>107</v>
      </c>
      <c r="H68" s="9">
        <v>-185.5</v>
      </c>
      <c r="I68" s="9">
        <v>-166.47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52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10488928.23</v>
      </c>
      <c r="D3" s="6" t="s">
        <v>2</v>
      </c>
      <c r="E3" s="7">
        <v>15900175.35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23795691.98</v>
      </c>
      <c r="D4" s="6" t="s">
        <v>7</v>
      </c>
      <c r="E4" s="26">
        <v>3451818.55</v>
      </c>
      <c r="H4" s="6" t="s">
        <v>81</v>
      </c>
      <c r="I4" s="9">
        <v>25</v>
      </c>
      <c r="J4" s="9">
        <v>0</v>
      </c>
    </row>
    <row r="5" spans="1:10" x14ac:dyDescent="0.25">
      <c r="A5" s="6" t="s">
        <v>9</v>
      </c>
      <c r="B5" s="5">
        <f>B4+B6</f>
        <v>108288791.97</v>
      </c>
      <c r="D5" s="6" t="s">
        <v>10</v>
      </c>
      <c r="E5" s="5">
        <v>12448356.800000001</v>
      </c>
      <c r="H5" s="6" t="s">
        <v>87</v>
      </c>
      <c r="I5" s="9">
        <v>9</v>
      </c>
      <c r="J5" s="9">
        <v>0</v>
      </c>
    </row>
    <row r="6" spans="1:10" x14ac:dyDescent="0.25">
      <c r="A6" s="6" t="s">
        <v>7</v>
      </c>
      <c r="B6" s="5">
        <v>84493099.989999995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1166.4000000000001</v>
      </c>
      <c r="G8" s="6"/>
      <c r="H8" s="6"/>
      <c r="I8" s="9"/>
    </row>
    <row r="9" spans="1:10" x14ac:dyDescent="0.25">
      <c r="A9" s="6" t="s">
        <v>18</v>
      </c>
      <c r="B9" s="5">
        <v>4171.76</v>
      </c>
      <c r="D9" s="6" t="s">
        <v>19</v>
      </c>
      <c r="E9" s="10">
        <v>1235</v>
      </c>
      <c r="H9" s="6"/>
    </row>
    <row r="10" spans="1:10" x14ac:dyDescent="0.25">
      <c r="A10" s="6" t="s">
        <v>20</v>
      </c>
      <c r="B10" s="5">
        <v>84000000</v>
      </c>
      <c r="D10" s="6" t="s">
        <v>21</v>
      </c>
      <c r="E10" s="5">
        <f>E8+'20180711_Open'!E10</f>
        <v>27216.800000000003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B9+'20180711_Open'!B11</f>
        <v>220438.42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1303.3499999999999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B12+'20180711_Open'!B13</f>
        <v>48416.149999999994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3726322.34</v>
      </c>
    </row>
    <row r="18" spans="1:14" x14ac:dyDescent="0.25">
      <c r="G18" s="6" t="s">
        <v>10</v>
      </c>
      <c r="H18" s="5"/>
      <c r="I18" s="11">
        <v>3792618</v>
      </c>
    </row>
    <row r="19" spans="1:14" x14ac:dyDescent="0.25">
      <c r="A19" s="5"/>
      <c r="G19" s="6" t="s">
        <v>35</v>
      </c>
      <c r="H19" s="5"/>
      <c r="I19" s="11">
        <f>I17+I18-I16</f>
        <v>790123.70000000019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12237.579999999998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13052.919999999998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815.34</v>
      </c>
    </row>
    <row r="26" spans="1:14" x14ac:dyDescent="0.25">
      <c r="A26" s="6" t="s">
        <v>44</v>
      </c>
      <c r="B26" s="5">
        <f>B4+E5+I18</f>
        <v>40036666.780000001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88685.87</v>
      </c>
    </row>
    <row r="28" spans="1:14" x14ac:dyDescent="0.25">
      <c r="A28" s="6" t="s">
        <v>48</v>
      </c>
      <c r="B28" s="5">
        <f>B12+E8+I25</f>
        <v>3285.09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1487</v>
      </c>
      <c r="D34" s="6" t="s">
        <v>53</v>
      </c>
      <c r="E34" s="5">
        <v>1698879</v>
      </c>
      <c r="G34" s="6" t="s">
        <v>84</v>
      </c>
      <c r="H34" s="23">
        <v>26.99</v>
      </c>
      <c r="I34" s="6" t="s">
        <v>56</v>
      </c>
      <c r="J34" s="23">
        <v>23.36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1083</v>
      </c>
      <c r="D35" s="6" t="s">
        <v>55</v>
      </c>
      <c r="E35" s="15">
        <v>875927</v>
      </c>
      <c r="G35" s="6" t="s">
        <v>88</v>
      </c>
      <c r="H35" s="23">
        <v>24.88</v>
      </c>
      <c r="I35" s="6" t="s">
        <v>84</v>
      </c>
      <c r="J35" s="23">
        <v>22.42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1898</v>
      </c>
      <c r="D36" s="6" t="s">
        <v>57</v>
      </c>
      <c r="E36" s="15">
        <v>13307</v>
      </c>
      <c r="G36" s="6" t="s">
        <v>58</v>
      </c>
      <c r="H36" s="23">
        <v>23.45</v>
      </c>
      <c r="I36" s="6" t="s">
        <v>58</v>
      </c>
      <c r="J36" s="23">
        <v>22.14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2046</v>
      </c>
      <c r="D37" s="6" t="s">
        <v>59</v>
      </c>
      <c r="E37" s="5">
        <v>-5528</v>
      </c>
      <c r="G37" s="6" t="s">
        <v>76</v>
      </c>
      <c r="H37" s="23">
        <v>23.05</v>
      </c>
      <c r="I37" s="6" t="s">
        <v>76</v>
      </c>
      <c r="J37" s="23">
        <v>22.44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3946295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103188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53374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1473</v>
      </c>
      <c r="D43" s="6" t="s">
        <v>67</v>
      </c>
      <c r="E43" s="5">
        <v>49813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662</v>
      </c>
      <c r="D44" s="6" t="s">
        <v>71</v>
      </c>
      <c r="E44" s="5">
        <f>E40-E45</f>
        <v>1316045</v>
      </c>
    </row>
    <row r="45" spans="1:23" x14ac:dyDescent="0.25">
      <c r="A45" s="6" t="s">
        <v>58</v>
      </c>
      <c r="B45" s="13">
        <v>1857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1971</v>
      </c>
      <c r="C46" s="5"/>
      <c r="D46" s="6" t="s">
        <v>86</v>
      </c>
      <c r="E46" s="5">
        <v>4061842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5963</v>
      </c>
      <c r="C47" s="18"/>
      <c r="D47" s="6" t="s">
        <v>89</v>
      </c>
      <c r="E47" s="5">
        <f>E46-E45</f>
        <v>1431592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-25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-39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-62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-21.48</v>
      </c>
      <c r="I55" s="9">
        <v>3.67</v>
      </c>
      <c r="J55" s="9">
        <v>-18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-26.68</v>
      </c>
      <c r="I56" s="9">
        <v>3.35</v>
      </c>
      <c r="J56" s="9">
        <v>-18.399999999999999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-29.08</v>
      </c>
      <c r="I57" s="9">
        <v>5.49</v>
      </c>
      <c r="J57" s="9">
        <v>-16.2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-27.28</v>
      </c>
      <c r="I58" s="9">
        <v>9.25</v>
      </c>
      <c r="J58" s="9">
        <v>-12.5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-28.13</v>
      </c>
      <c r="I60" s="9">
        <v>-5.18</v>
      </c>
      <c r="J60" s="9"/>
      <c r="K60" s="9">
        <v>22.95</v>
      </c>
    </row>
    <row r="61" spans="1:11" x14ac:dyDescent="0.25">
      <c r="G61" s="27" t="s">
        <v>101</v>
      </c>
      <c r="H61" s="9">
        <v>-51.93</v>
      </c>
      <c r="I61" s="9">
        <v>-23.15</v>
      </c>
      <c r="J61" s="9"/>
      <c r="K61" s="9">
        <v>28.78</v>
      </c>
    </row>
    <row r="62" spans="1:11" x14ac:dyDescent="0.25">
      <c r="G62" s="27" t="s">
        <v>102</v>
      </c>
      <c r="H62" s="9">
        <v>-67.33</v>
      </c>
      <c r="I62" s="9">
        <v>-34.97</v>
      </c>
      <c r="J62" s="9"/>
      <c r="K62" s="9">
        <v>32.36</v>
      </c>
    </row>
    <row r="63" spans="1:11" x14ac:dyDescent="0.25">
      <c r="G63" s="27" t="s">
        <v>103</v>
      </c>
      <c r="H63" s="9">
        <v>-89.73</v>
      </c>
      <c r="I63" s="9">
        <v>-57.37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-27.36</v>
      </c>
      <c r="I65" s="9">
        <v>-11.05</v>
      </c>
      <c r="J65" s="9"/>
      <c r="K65" s="9">
        <v>16.309999999999999</v>
      </c>
    </row>
    <row r="66" spans="7:11" x14ac:dyDescent="0.25">
      <c r="G66" s="27" t="s">
        <v>105</v>
      </c>
      <c r="H66" s="9">
        <v>-75.16</v>
      </c>
      <c r="I66" s="9">
        <v>-56.55</v>
      </c>
      <c r="J66" s="9"/>
      <c r="K66" s="9">
        <v>18.61</v>
      </c>
    </row>
    <row r="67" spans="7:11" x14ac:dyDescent="0.25">
      <c r="G67" s="27" t="s">
        <v>106</v>
      </c>
      <c r="H67" s="9">
        <v>-118.36</v>
      </c>
      <c r="I67" s="9">
        <v>-99.33</v>
      </c>
      <c r="J67" s="9"/>
      <c r="K67" s="9">
        <v>19.03</v>
      </c>
    </row>
    <row r="68" spans="7:11" x14ac:dyDescent="0.25">
      <c r="G68" s="27" t="s">
        <v>107</v>
      </c>
      <c r="H68" s="9">
        <v>-222.96</v>
      </c>
      <c r="I68" s="9">
        <v>-203.93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H44" sqref="H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12653977.9</v>
      </c>
      <c r="D3" s="6" t="s">
        <v>2</v>
      </c>
      <c r="E3" s="7">
        <v>13875358.75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18894437.030000001</v>
      </c>
      <c r="D4" s="6" t="s">
        <v>7</v>
      </c>
      <c r="E4" s="26">
        <v>2766722.55</v>
      </c>
      <c r="H4" s="6" t="s">
        <v>81</v>
      </c>
      <c r="I4" s="9">
        <v>31</v>
      </c>
      <c r="J4" s="9">
        <v>-4</v>
      </c>
    </row>
    <row r="5" spans="1:10" x14ac:dyDescent="0.25">
      <c r="A5" s="6" t="s">
        <v>9</v>
      </c>
      <c r="B5" s="5">
        <f>B4+B6</f>
        <v>111552984.81</v>
      </c>
      <c r="D5" s="6" t="s">
        <v>10</v>
      </c>
      <c r="E5" s="5">
        <v>11108636.199999999</v>
      </c>
      <c r="H5" s="6" t="s">
        <v>87</v>
      </c>
      <c r="I5" s="9">
        <v>11</v>
      </c>
      <c r="J5" s="9">
        <v>-1</v>
      </c>
    </row>
    <row r="6" spans="1:10" x14ac:dyDescent="0.25">
      <c r="A6" s="6" t="s">
        <v>7</v>
      </c>
      <c r="B6" s="5">
        <v>92658547.780000001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577.6</v>
      </c>
      <c r="G8" s="6"/>
      <c r="H8" s="6"/>
      <c r="I8" s="9"/>
    </row>
    <row r="9" spans="1:10" x14ac:dyDescent="0.25">
      <c r="A9" s="6" t="s">
        <v>18</v>
      </c>
      <c r="B9" s="5">
        <v>4569.88</v>
      </c>
      <c r="D9" s="6" t="s">
        <v>19</v>
      </c>
      <c r="E9" s="10">
        <v>519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E8+'20180710_Open'!E10</f>
        <v>26050.400000000001</v>
      </c>
      <c r="G10" s="6"/>
      <c r="H10" s="6" t="s">
        <v>22</v>
      </c>
      <c r="I10" s="10">
        <f>SUM(I4:I7)</f>
        <v>43</v>
      </c>
    </row>
    <row r="11" spans="1:10" x14ac:dyDescent="0.25">
      <c r="A11" s="6" t="s">
        <v>23</v>
      </c>
      <c r="B11" s="5">
        <f>B9+'20180710_Open'!B11</f>
        <v>216266.66</v>
      </c>
      <c r="D11" s="6"/>
      <c r="E11" s="5"/>
      <c r="G11" s="6"/>
      <c r="H11" s="6" t="s">
        <v>24</v>
      </c>
      <c r="I11" s="10">
        <f>SUM(J4:J7)</f>
        <v>-18</v>
      </c>
    </row>
    <row r="12" spans="1:10" x14ac:dyDescent="0.25">
      <c r="A12" s="6" t="s">
        <v>16</v>
      </c>
      <c r="B12" s="7">
        <v>1040.98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B12+'20180710_Open'!B13</f>
        <v>47112.799999999996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1579106.68</v>
      </c>
    </row>
    <row r="18" spans="1:14" x14ac:dyDescent="0.25">
      <c r="G18" s="6" t="s">
        <v>10</v>
      </c>
      <c r="H18" s="5"/>
      <c r="I18" s="11">
        <v>4723281</v>
      </c>
    </row>
    <row r="19" spans="1:14" x14ac:dyDescent="0.25">
      <c r="A19" s="5"/>
      <c r="G19" s="6" t="s">
        <v>35</v>
      </c>
      <c r="H19" s="5"/>
      <c r="I19" s="11">
        <f>I17+I18-I16</f>
        <v>-426428.95999999996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11730.009999999998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12237.579999999998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507.57</v>
      </c>
    </row>
    <row r="26" spans="1:14" x14ac:dyDescent="0.25">
      <c r="A26" s="6" t="s">
        <v>44</v>
      </c>
      <c r="B26" s="5">
        <f>B4+E5+I18</f>
        <v>34726354.230000004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85400.78</v>
      </c>
    </row>
    <row r="28" spans="1:14" x14ac:dyDescent="0.25">
      <c r="A28" s="6" t="s">
        <v>48</v>
      </c>
      <c r="B28" s="5">
        <f>B12+E8+I25</f>
        <v>2126.15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1473</v>
      </c>
      <c r="D34" s="6" t="s">
        <v>53</v>
      </c>
      <c r="E34" s="5">
        <v>-769594</v>
      </c>
      <c r="G34" s="6" t="s">
        <v>84</v>
      </c>
      <c r="H34" s="23">
        <v>23.36</v>
      </c>
      <c r="I34" s="6" t="s">
        <v>56</v>
      </c>
      <c r="J34" s="23">
        <v>23.02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662</v>
      </c>
      <c r="D35" s="6" t="s">
        <v>55</v>
      </c>
      <c r="E35" s="15">
        <v>864950</v>
      </c>
      <c r="G35" s="6" t="s">
        <v>88</v>
      </c>
      <c r="H35" s="23">
        <v>22.42</v>
      </c>
      <c r="I35" s="6" t="s">
        <v>84</v>
      </c>
      <c r="J35" s="23">
        <v>22.28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1857</v>
      </c>
      <c r="D36" s="6" t="s">
        <v>57</v>
      </c>
      <c r="E36" s="15">
        <v>5236</v>
      </c>
      <c r="G36" s="6" t="s">
        <v>58</v>
      </c>
      <c r="H36" s="23">
        <v>22.14</v>
      </c>
      <c r="I36" s="6" t="s">
        <v>58</v>
      </c>
      <c r="J36" s="23">
        <v>22.12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1971</v>
      </c>
      <c r="D37" s="6" t="s">
        <v>59</v>
      </c>
      <c r="E37" s="5">
        <v>-5528</v>
      </c>
      <c r="G37" s="6" t="s">
        <v>76</v>
      </c>
      <c r="H37" s="23">
        <v>22.44</v>
      </c>
      <c r="I37" s="6" t="s">
        <v>76</v>
      </c>
      <c r="J37" s="23">
        <v>22.43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5963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2546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-3417</v>
      </c>
      <c r="D40" s="6" t="s">
        <v>64</v>
      </c>
      <c r="E40" s="5">
        <v>3843107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-3394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27271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1538</v>
      </c>
      <c r="D43" s="6" t="s">
        <v>67</v>
      </c>
      <c r="E43" s="5">
        <v>-30665</v>
      </c>
      <c r="G43" s="6" t="s">
        <v>76</v>
      </c>
      <c r="H43" s="22">
        <v>0.01</v>
      </c>
    </row>
    <row r="44" spans="1:23" x14ac:dyDescent="0.25">
      <c r="A44" s="6" t="s">
        <v>88</v>
      </c>
      <c r="B44" s="13">
        <v>623</v>
      </c>
      <c r="D44" s="6" t="s">
        <v>71</v>
      </c>
      <c r="E44" s="5">
        <f>E40-E45</f>
        <v>1212857</v>
      </c>
    </row>
    <row r="45" spans="1:23" x14ac:dyDescent="0.25">
      <c r="A45" s="6" t="s">
        <v>58</v>
      </c>
      <c r="B45" s="13">
        <v>1824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1943</v>
      </c>
      <c r="C46" s="5"/>
      <c r="D46" s="6" t="s">
        <v>86</v>
      </c>
      <c r="E46" s="5">
        <v>3950553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5928</v>
      </c>
      <c r="C47" s="18"/>
      <c r="D47" s="6" t="s">
        <v>89</v>
      </c>
      <c r="E47" s="5">
        <f>E46-E45</f>
        <v>1320303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-7</v>
      </c>
      <c r="I49" s="13">
        <v>-31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-5</v>
      </c>
      <c r="I50" s="13">
        <v>-49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-22.23</v>
      </c>
      <c r="I55" s="9">
        <v>8.26</v>
      </c>
      <c r="J55" s="9">
        <v>-18.5</v>
      </c>
      <c r="K55" s="9">
        <v>25.5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-26.43</v>
      </c>
      <c r="I56" s="9">
        <v>11.74</v>
      </c>
      <c r="J56" s="9">
        <v>-18.7</v>
      </c>
      <c r="K56" s="9">
        <v>29.54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-28.83</v>
      </c>
      <c r="I57" s="9">
        <v>12.88</v>
      </c>
      <c r="J57" s="9">
        <v>-16.5</v>
      </c>
      <c r="K57" s="9">
        <v>34.08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-26.43</v>
      </c>
      <c r="I58" s="9">
        <v>14.24</v>
      </c>
      <c r="J58" s="9">
        <v>-14.2</v>
      </c>
      <c r="K58" s="9">
        <v>34.04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-21.72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-40.119999999999997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-53.92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-77.319999999999993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-21.53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-67.930000000000007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-109.53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-225.73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0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23906876.510000002</v>
      </c>
      <c r="D3" s="6" t="s">
        <v>2</v>
      </c>
      <c r="E3" s="7">
        <v>13821644.35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23659574.02</v>
      </c>
      <c r="D4" s="6" t="s">
        <v>7</v>
      </c>
      <c r="E4" s="26">
        <v>2838789.55</v>
      </c>
      <c r="H4" s="6" t="s">
        <v>81</v>
      </c>
      <c r="I4" s="9">
        <v>19</v>
      </c>
      <c r="J4" s="9">
        <v>-1</v>
      </c>
    </row>
    <row r="5" spans="1:10" x14ac:dyDescent="0.25">
      <c r="A5" s="6" t="s">
        <v>9</v>
      </c>
      <c r="B5" s="5">
        <f>B4+B6</f>
        <v>111570442.89</v>
      </c>
      <c r="D5" s="6" t="s">
        <v>10</v>
      </c>
      <c r="E5" s="5">
        <v>10982854.800000001</v>
      </c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>
        <v>87910868.870000005</v>
      </c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x14ac:dyDescent="0.25">
      <c r="A9" s="6" t="s">
        <v>18</v>
      </c>
      <c r="B9" s="5">
        <v>3992.36</v>
      </c>
      <c r="D9" s="6" t="s">
        <v>19</v>
      </c>
      <c r="E9" s="10">
        <v>795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B9+'20180709_Open'!B11</f>
        <v>211696.78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1085.5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3345192.25</v>
      </c>
    </row>
    <row r="18" spans="1:14" x14ac:dyDescent="0.25">
      <c r="G18" s="6" t="s">
        <v>10</v>
      </c>
      <c r="H18" s="5"/>
      <c r="I18" s="11">
        <v>2972151</v>
      </c>
    </row>
    <row r="19" spans="1:14" x14ac:dyDescent="0.25">
      <c r="A19" s="5"/>
      <c r="G19" s="6" t="s">
        <v>35</v>
      </c>
      <c r="H19" s="5"/>
      <c r="I19" s="11">
        <f>I17+I18-I16</f>
        <v>-411473.38999999966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11730.009999999998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x14ac:dyDescent="0.25">
      <c r="A26" s="6" t="s">
        <v>44</v>
      </c>
      <c r="B26" s="5">
        <f>B4+E5+I18</f>
        <v>37614579.82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83274.62999999999</v>
      </c>
    </row>
    <row r="28" spans="1:14" x14ac:dyDescent="0.25">
      <c r="A28" s="6" t="s">
        <v>48</v>
      </c>
      <c r="B28" s="5">
        <f>B12+E8+I25</f>
        <v>2448.35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x14ac:dyDescent="0.25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31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4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12823785.109999999</v>
      </c>
      <c r="D3" s="6" t="s">
        <v>2</v>
      </c>
      <c r="E3" s="7">
        <v>15539882.35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37852104.18</v>
      </c>
      <c r="D4" s="6" t="s">
        <v>7</v>
      </c>
      <c r="E4" s="26">
        <v>7291352.3499999996</v>
      </c>
      <c r="H4" s="6" t="s">
        <v>87</v>
      </c>
      <c r="I4" s="9">
        <v>1</v>
      </c>
      <c r="J4" s="9">
        <v>-5</v>
      </c>
    </row>
    <row r="5" spans="1:10" x14ac:dyDescent="0.25">
      <c r="A5" s="6" t="s">
        <v>9</v>
      </c>
      <c r="B5" s="5">
        <f>B4+B6</f>
        <v>110679672.97999999</v>
      </c>
      <c r="D5" s="6" t="s">
        <v>10</v>
      </c>
      <c r="E5" s="5">
        <v>8248530</v>
      </c>
      <c r="H5" s="6" t="s">
        <v>15</v>
      </c>
      <c r="I5" s="9">
        <v>17</v>
      </c>
      <c r="J5" s="9">
        <v>0</v>
      </c>
    </row>
    <row r="6" spans="1:10" x14ac:dyDescent="0.25">
      <c r="A6" s="6" t="s">
        <v>7</v>
      </c>
      <c r="B6" s="7">
        <v>72827568.799999997</v>
      </c>
      <c r="D6" s="6" t="s">
        <v>12</v>
      </c>
      <c r="E6" s="5"/>
      <c r="H6" s="6" t="s">
        <v>74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3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1582.4</v>
      </c>
      <c r="G8" s="6"/>
      <c r="H8" s="6"/>
      <c r="I8" s="9"/>
    </row>
    <row r="9" spans="1:10" x14ac:dyDescent="0.25">
      <c r="A9" s="6" t="s">
        <v>18</v>
      </c>
      <c r="B9" s="5">
        <v>3783.69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60000000</v>
      </c>
      <c r="D10" s="6" t="s">
        <v>21</v>
      </c>
      <c r="E10" s="5">
        <f>E8+'20180807_Open'!E10</f>
        <v>43767.199999999997</v>
      </c>
      <c r="G10" s="6"/>
      <c r="H10" s="6" t="s">
        <v>22</v>
      </c>
      <c r="I10" s="10">
        <f>SUM(I4:I7)</f>
        <v>21</v>
      </c>
    </row>
    <row r="11" spans="1:10" x14ac:dyDescent="0.25">
      <c r="A11" s="6" t="s">
        <v>23</v>
      </c>
      <c r="B11" s="5">
        <f>B9+'20180807_Open'!B11</f>
        <v>319505.2900000001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1426.47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B12+'20180807_Open'!B13</f>
        <v>67776.3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14961306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2514135.86</v>
      </c>
    </row>
    <row r="18" spans="1:14" x14ac:dyDescent="0.25">
      <c r="G18" s="6" t="s">
        <v>10</v>
      </c>
      <c r="H18" s="5"/>
      <c r="I18" s="11">
        <v>2331342</v>
      </c>
    </row>
    <row r="19" spans="1:14" x14ac:dyDescent="0.25">
      <c r="A19" s="5"/>
      <c r="G19" s="6" t="s">
        <v>35</v>
      </c>
      <c r="H19" s="5"/>
      <c r="I19" s="11">
        <f>I17+I18-I16</f>
        <v>-1883338.7800000003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17551.63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17771.66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220.03</v>
      </c>
    </row>
    <row r="26" spans="1:14" x14ac:dyDescent="0.25">
      <c r="A26" s="6" t="s">
        <v>44</v>
      </c>
      <c r="B26" s="5">
        <f>B4+E5+I17+I18</f>
        <v>50946112.039999999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129315.16</v>
      </c>
    </row>
    <row r="28" spans="1:14" x14ac:dyDescent="0.25">
      <c r="A28" s="6" t="s">
        <v>48</v>
      </c>
      <c r="B28" s="5">
        <f>B12+E8+I25</f>
        <v>3228.9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144</v>
      </c>
      <c r="D34" s="6" t="s">
        <v>53</v>
      </c>
      <c r="E34" s="5">
        <v>-295782</v>
      </c>
      <c r="G34" s="6" t="s">
        <v>88</v>
      </c>
      <c r="H34" s="23">
        <v>26.01</v>
      </c>
      <c r="I34" s="6" t="s">
        <v>56</v>
      </c>
      <c r="J34" s="23">
        <v>26.18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2747</v>
      </c>
      <c r="D35" s="6" t="s">
        <v>55</v>
      </c>
      <c r="E35" s="15">
        <v>577028</v>
      </c>
      <c r="G35" s="6" t="s">
        <v>58</v>
      </c>
      <c r="H35" s="23">
        <v>23.88</v>
      </c>
      <c r="I35" s="6" t="s">
        <v>84</v>
      </c>
      <c r="J35" s="23">
        <v>24.07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2165</v>
      </c>
      <c r="D36" s="6" t="s">
        <v>57</v>
      </c>
      <c r="E36" s="15">
        <v>6868</v>
      </c>
      <c r="G36" s="6" t="s">
        <v>76</v>
      </c>
      <c r="H36" s="23">
        <v>23.34</v>
      </c>
      <c r="I36" s="6" t="s">
        <v>58</v>
      </c>
      <c r="J36" s="23">
        <v>23.62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-6599</v>
      </c>
      <c r="G37" s="6" t="s">
        <v>52</v>
      </c>
      <c r="H37" s="23">
        <v>23.12</v>
      </c>
      <c r="I37" s="6" t="s">
        <v>76</v>
      </c>
      <c r="J37" s="23">
        <v>23.01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5056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4378086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14627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-97929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178</v>
      </c>
      <c r="D43" s="6" t="s">
        <v>67</v>
      </c>
      <c r="E43" s="5">
        <v>112556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2935</v>
      </c>
      <c r="D44" s="6" t="s">
        <v>71</v>
      </c>
      <c r="E44" s="5">
        <f>E40-E45</f>
        <v>1747836</v>
      </c>
    </row>
    <row r="45" spans="1:23" x14ac:dyDescent="0.25">
      <c r="A45" s="6" t="s">
        <v>58</v>
      </c>
      <c r="B45" s="13">
        <v>2809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321</v>
      </c>
      <c r="C46" s="5"/>
      <c r="D46" s="6" t="s">
        <v>86</v>
      </c>
      <c r="E46" s="5">
        <v>4501224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6243</v>
      </c>
      <c r="C47" s="18"/>
      <c r="D47" s="6" t="s">
        <v>89</v>
      </c>
      <c r="E47" s="5">
        <f>E46-E45</f>
        <v>1870974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-18</v>
      </c>
      <c r="J48" s="13">
        <v>-37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-43</v>
      </c>
      <c r="J49" s="13">
        <v>-119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-2</v>
      </c>
      <c r="I50" s="13">
        <v>-55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1.02</v>
      </c>
      <c r="I55" s="9">
        <v>3.36</v>
      </c>
      <c r="J55" s="9">
        <v>-49.2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-2.78</v>
      </c>
      <c r="I56" s="9">
        <v>4.0999999999999996</v>
      </c>
      <c r="J56" s="9">
        <v>-53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-0.18</v>
      </c>
      <c r="I57" s="9">
        <v>8.66</v>
      </c>
      <c r="J57" s="9">
        <v>-50.4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-1.58</v>
      </c>
      <c r="I58" s="9">
        <v>7.26</v>
      </c>
      <c r="J58" s="9">
        <v>-51.8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-10.07</v>
      </c>
      <c r="I60" s="9">
        <v>-5.42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-27.07</v>
      </c>
      <c r="I61" s="9">
        <v>-19.559999999999999</v>
      </c>
      <c r="J61" s="9"/>
      <c r="K61" s="9">
        <v>8.7899999999999991</v>
      </c>
    </row>
    <row r="62" spans="1:11" x14ac:dyDescent="0.25">
      <c r="G62" s="27" t="s">
        <v>103</v>
      </c>
      <c r="H62" s="9">
        <v>-53.27</v>
      </c>
      <c r="I62" s="9">
        <v>-45.76</v>
      </c>
      <c r="J62" s="9"/>
      <c r="K62" s="9">
        <v>8.7899999999999991</v>
      </c>
    </row>
    <row r="63" spans="1:11" x14ac:dyDescent="0.25">
      <c r="G63" s="27" t="s">
        <v>118</v>
      </c>
      <c r="H63" s="9">
        <v>-67.87</v>
      </c>
      <c r="I63" s="9">
        <v>-60.36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-19.25</v>
      </c>
      <c r="I65" s="9">
        <v>-21.13</v>
      </c>
      <c r="J65" s="9"/>
      <c r="K65" s="9">
        <v>6.07</v>
      </c>
    </row>
    <row r="66" spans="7:11" x14ac:dyDescent="0.25">
      <c r="G66" s="27" t="s">
        <v>106</v>
      </c>
      <c r="H66" s="9">
        <v>-64.45</v>
      </c>
      <c r="I66" s="9">
        <v>-57.3</v>
      </c>
      <c r="J66" s="9"/>
      <c r="K66" s="9">
        <v>8.2100000000000009</v>
      </c>
    </row>
    <row r="67" spans="7:11" x14ac:dyDescent="0.25">
      <c r="G67" s="27" t="s">
        <v>107</v>
      </c>
      <c r="H67" s="9">
        <v>-152.85</v>
      </c>
      <c r="I67" s="9">
        <v>-135.5</v>
      </c>
      <c r="J67" s="9"/>
      <c r="K67" s="9">
        <v>8.2100000000000009</v>
      </c>
    </row>
    <row r="68" spans="7:11" x14ac:dyDescent="0.25">
      <c r="G68" s="27" t="s">
        <v>119</v>
      </c>
      <c r="H68" s="9">
        <v>-233.85</v>
      </c>
      <c r="I68" s="9">
        <v>-212.5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40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9803462.7300000004</v>
      </c>
      <c r="D3" s="6" t="s">
        <v>2</v>
      </c>
      <c r="E3" s="7">
        <v>14280653.75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60231328.729999997</v>
      </c>
      <c r="D4" s="6" t="s">
        <v>7</v>
      </c>
      <c r="E4" s="26">
        <v>5212777.25</v>
      </c>
      <c r="H4" s="6" t="s">
        <v>87</v>
      </c>
      <c r="I4" s="9">
        <v>4</v>
      </c>
      <c r="J4" s="9">
        <v>-4</v>
      </c>
    </row>
    <row r="5" spans="1:10" x14ac:dyDescent="0.25">
      <c r="A5" s="6" t="s">
        <v>9</v>
      </c>
      <c r="B5" s="5">
        <f>B4+B6</f>
        <v>109037188.61</v>
      </c>
      <c r="D5" s="6" t="s">
        <v>10</v>
      </c>
      <c r="E5" s="5">
        <v>9067876.5</v>
      </c>
      <c r="H5" s="6" t="s">
        <v>15</v>
      </c>
      <c r="I5" s="9">
        <v>10</v>
      </c>
      <c r="J5" s="9">
        <v>0</v>
      </c>
    </row>
    <row r="6" spans="1:10" x14ac:dyDescent="0.25">
      <c r="A6" s="6" t="s">
        <v>7</v>
      </c>
      <c r="B6" s="7">
        <v>48805859.880000003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3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222.4</v>
      </c>
      <c r="G8" s="6"/>
      <c r="H8" s="6"/>
      <c r="I8" s="9"/>
    </row>
    <row r="9" spans="1:10" x14ac:dyDescent="0.25">
      <c r="A9" s="6" t="s">
        <v>18</v>
      </c>
      <c r="B9" s="5">
        <v>2397.15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39000000</v>
      </c>
      <c r="D10" s="6" t="s">
        <v>21</v>
      </c>
      <c r="E10" s="5">
        <f>E8+'20180806_Open'!E10</f>
        <v>42184.799999999996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B9+'20180806_Open'!B11</f>
        <v>315721.60000000009</v>
      </c>
      <c r="D11" s="6"/>
      <c r="E11" s="5"/>
      <c r="G11" s="6"/>
      <c r="H11" s="6" t="s">
        <v>24</v>
      </c>
      <c r="I11" s="10">
        <f>SUM(J4:J7)</f>
        <v>-8</v>
      </c>
    </row>
    <row r="12" spans="1:10" x14ac:dyDescent="0.25">
      <c r="A12" s="6" t="s">
        <v>16</v>
      </c>
      <c r="B12" s="7">
        <v>1246.6199999999999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B12+'20180806_Open'!B13</f>
        <v>66349.83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24570806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17234.120000000003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17551.63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317.51</v>
      </c>
    </row>
    <row r="26" spans="1:14" x14ac:dyDescent="0.25">
      <c r="A26" s="6" t="s">
        <v>44</v>
      </c>
      <c r="B26" s="5">
        <f>B4+E5+I17+I18</f>
        <v>69299205.229999989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126086.26000000001</v>
      </c>
    </row>
    <row r="28" spans="1:14" x14ac:dyDescent="0.25">
      <c r="A28" s="6" t="s">
        <v>48</v>
      </c>
      <c r="B28" s="5">
        <f>B12+E8+I25</f>
        <v>1786.53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178</v>
      </c>
      <c r="D34" s="6" t="s">
        <v>53</v>
      </c>
      <c r="E34" s="5">
        <v>2061911</v>
      </c>
      <c r="G34" s="6" t="s">
        <v>88</v>
      </c>
      <c r="H34" s="23">
        <v>26.18</v>
      </c>
      <c r="I34" s="6" t="s">
        <v>56</v>
      </c>
      <c r="J34" s="23">
        <v>23.86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2935</v>
      </c>
      <c r="D35" s="6" t="s">
        <v>55</v>
      </c>
      <c r="E35" s="15">
        <v>711140</v>
      </c>
      <c r="G35" s="6" t="s">
        <v>58</v>
      </c>
      <c r="H35" s="23">
        <v>24.07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2809</v>
      </c>
      <c r="D36" s="6" t="s">
        <v>57</v>
      </c>
      <c r="E36" s="15">
        <v>12877</v>
      </c>
      <c r="G36" s="6" t="s">
        <v>76</v>
      </c>
      <c r="H36" s="23">
        <v>23.62</v>
      </c>
      <c r="I36" s="6" t="s">
        <v>58</v>
      </c>
      <c r="J36" s="23">
        <v>22.28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321</v>
      </c>
      <c r="D37" s="6" t="s">
        <v>59</v>
      </c>
      <c r="E37" s="5">
        <v>-7946</v>
      </c>
      <c r="G37" s="6" t="s">
        <v>52</v>
      </c>
      <c r="H37" s="23">
        <v>23.01</v>
      </c>
      <c r="I37" s="6" t="s">
        <v>76</v>
      </c>
      <c r="J37" s="23">
        <v>21.73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6243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4363459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24358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22293</v>
      </c>
      <c r="G42" s="6" t="s">
        <v>76</v>
      </c>
      <c r="H42" s="22">
        <v>1.0999999999999999E-2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342</v>
      </c>
      <c r="D43" s="6" t="s">
        <v>67</v>
      </c>
      <c r="E43" s="5">
        <v>2064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2950</v>
      </c>
      <c r="D44" s="6" t="s">
        <v>71</v>
      </c>
      <c r="E44" s="5">
        <f>E40-E45</f>
        <v>1733209</v>
      </c>
    </row>
    <row r="45" spans="1:23" x14ac:dyDescent="0.25">
      <c r="A45" s="6" t="s">
        <v>58</v>
      </c>
      <c r="B45" s="13">
        <v>2824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4590580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6468</v>
      </c>
      <c r="C47" s="18"/>
      <c r="D47" s="6" t="s">
        <v>89</v>
      </c>
      <c r="E47" s="5">
        <f>E46-E45</f>
        <v>1960330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-20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-46</v>
      </c>
      <c r="J49" s="13">
        <v>-122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-56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2.2599999999999998</v>
      </c>
      <c r="I55" s="9">
        <v>4.5999999999999996</v>
      </c>
      <c r="J55" s="9">
        <v>-46.2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-1.34</v>
      </c>
      <c r="I56" s="9">
        <v>5.54</v>
      </c>
      <c r="J56" s="9">
        <v>-49.8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1.06</v>
      </c>
      <c r="I57" s="9">
        <v>9.9</v>
      </c>
      <c r="J57" s="9">
        <v>-47.4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1.66</v>
      </c>
      <c r="I58" s="9">
        <v>10.5</v>
      </c>
      <c r="J58" s="9">
        <v>-46.8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-13.47</v>
      </c>
      <c r="I60" s="9">
        <v>-8.82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-33.07</v>
      </c>
      <c r="I61" s="9">
        <v>-25.56</v>
      </c>
      <c r="J61" s="9"/>
      <c r="K61" s="9">
        <v>8.7899999999999991</v>
      </c>
    </row>
    <row r="62" spans="1:11" x14ac:dyDescent="0.25">
      <c r="G62" s="27" t="s">
        <v>103</v>
      </c>
      <c r="H62" s="9">
        <v>-58.27</v>
      </c>
      <c r="I62" s="9">
        <v>-50.76</v>
      </c>
      <c r="J62" s="9"/>
      <c r="K62" s="9">
        <v>8.7899999999999991</v>
      </c>
    </row>
    <row r="63" spans="1:11" x14ac:dyDescent="0.25">
      <c r="G63" s="27" t="s">
        <v>118</v>
      </c>
      <c r="H63" s="9">
        <v>-65.67</v>
      </c>
      <c r="I63" s="9">
        <v>-58.16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-19.25</v>
      </c>
      <c r="I65" s="9">
        <v>-12.51</v>
      </c>
      <c r="J65" s="9"/>
      <c r="K65" s="9">
        <v>6.07</v>
      </c>
    </row>
    <row r="66" spans="7:11" x14ac:dyDescent="0.25">
      <c r="G66" s="27" t="s">
        <v>106</v>
      </c>
      <c r="H66" s="9">
        <v>-64.45</v>
      </c>
      <c r="I66" s="9">
        <v>-56.88</v>
      </c>
      <c r="J66" s="9"/>
      <c r="K66" s="9">
        <v>8.2100000000000009</v>
      </c>
    </row>
    <row r="67" spans="7:11" x14ac:dyDescent="0.25">
      <c r="G67" s="27" t="s">
        <v>107</v>
      </c>
      <c r="H67" s="9">
        <v>-152.85</v>
      </c>
      <c r="I67" s="9">
        <v>-145.28</v>
      </c>
      <c r="J67" s="9"/>
      <c r="K67" s="9">
        <v>8.2100000000000009</v>
      </c>
    </row>
    <row r="68" spans="7:11" x14ac:dyDescent="0.25">
      <c r="G68" s="27" t="s">
        <v>119</v>
      </c>
      <c r="H68" s="9">
        <v>-233.85</v>
      </c>
      <c r="I68" s="9">
        <v>-226.28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6" sqref="B4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23469681.120000001</v>
      </c>
      <c r="D3" s="6" t="s">
        <v>2</v>
      </c>
      <c r="E3" s="7">
        <v>15677685.15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60195531.939999998</v>
      </c>
      <c r="D4" s="6" t="s">
        <v>7</v>
      </c>
      <c r="E4" s="26">
        <v>6478262.3499999996</v>
      </c>
      <c r="H4" s="6" t="s">
        <v>87</v>
      </c>
      <c r="I4" s="9">
        <v>16</v>
      </c>
      <c r="J4" s="9">
        <v>-4</v>
      </c>
    </row>
    <row r="5" spans="1:10" x14ac:dyDescent="0.25">
      <c r="A5" s="6" t="s">
        <v>9</v>
      </c>
      <c r="B5" s="5">
        <f>B4+B6</f>
        <v>107666848.40000001</v>
      </c>
      <c r="D5" s="6" t="s">
        <v>10</v>
      </c>
      <c r="E5" s="5">
        <v>9199422.8000000007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47471316.460000001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80</v>
      </c>
      <c r="G8" s="6"/>
      <c r="H8" s="6"/>
      <c r="I8" s="9"/>
    </row>
    <row r="9" spans="1:10" x14ac:dyDescent="0.25">
      <c r="A9" s="6" t="s">
        <v>18</v>
      </c>
      <c r="B9" s="5">
        <v>1635.34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24000000</v>
      </c>
      <c r="D10" s="6" t="s">
        <v>21</v>
      </c>
      <c r="E10" s="5">
        <f>E8+'20180803_Open'!E10</f>
        <v>41962.399999999994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B9+'20180803_Open'!B11</f>
        <v>313324.45000000007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730.63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B12+'20180803_Open'!B13</f>
        <v>65103.21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24499606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2782935.3</v>
      </c>
    </row>
    <row r="18" spans="1:14" x14ac:dyDescent="0.25">
      <c r="G18" s="6" t="s">
        <v>10</v>
      </c>
      <c r="H18" s="5"/>
      <c r="I18" s="11">
        <v>1852245</v>
      </c>
    </row>
    <row r="19" spans="1:14" x14ac:dyDescent="0.25">
      <c r="A19" s="5"/>
      <c r="G19" s="6" t="s">
        <v>35</v>
      </c>
      <c r="H19" s="5"/>
      <c r="I19" s="11">
        <f>I17+I18-I16</f>
        <v>-2093636.3399999999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16930.63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17234.120000000003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303.49</v>
      </c>
    </row>
    <row r="26" spans="1:14" x14ac:dyDescent="0.25">
      <c r="A26" s="6" t="s">
        <v>44</v>
      </c>
      <c r="B26" s="5">
        <f>B4+E5+I17+I18</f>
        <v>74030135.039999992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124299.72999999998</v>
      </c>
    </row>
    <row r="28" spans="1:14" x14ac:dyDescent="0.25">
      <c r="A28" s="6" t="s">
        <v>48</v>
      </c>
      <c r="B28" s="5">
        <f>B12+E8+I25</f>
        <v>1114.1199999999999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342</v>
      </c>
      <c r="D34" s="6" t="s">
        <v>53</v>
      </c>
      <c r="E34" s="5">
        <v>2555619</v>
      </c>
      <c r="G34" s="6" t="s">
        <v>88</v>
      </c>
      <c r="H34" s="23">
        <v>26.18</v>
      </c>
      <c r="I34" s="6" t="s">
        <v>56</v>
      </c>
      <c r="J34" s="23">
        <v>23.86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2950</v>
      </c>
      <c r="D35" s="6" t="s">
        <v>55</v>
      </c>
      <c r="E35" s="15">
        <v>911888</v>
      </c>
      <c r="G35" s="6" t="s">
        <v>58</v>
      </c>
      <c r="H35" s="23">
        <v>24.07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2824</v>
      </c>
      <c r="D36" s="6" t="s">
        <v>57</v>
      </c>
      <c r="E36" s="15">
        <v>17514</v>
      </c>
      <c r="G36" s="6" t="s">
        <v>76</v>
      </c>
      <c r="H36" s="23">
        <v>23.62</v>
      </c>
      <c r="I36" s="6" t="s">
        <v>58</v>
      </c>
      <c r="J36" s="23">
        <v>22.28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-9758</v>
      </c>
      <c r="G37" s="6" t="s">
        <v>52</v>
      </c>
      <c r="H37" s="23">
        <v>23.01</v>
      </c>
      <c r="I37" s="6" t="s">
        <v>76</v>
      </c>
      <c r="J37" s="23">
        <v>21.73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6468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4339102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15908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9923</v>
      </c>
      <c r="G42" s="6" t="s">
        <v>76</v>
      </c>
      <c r="H42" s="22">
        <v>1.0999999999999999E-2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425</v>
      </c>
      <c r="D43" s="6" t="s">
        <v>67</v>
      </c>
      <c r="E43" s="5">
        <v>5985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2952</v>
      </c>
      <c r="D44" s="6" t="s">
        <v>71</v>
      </c>
      <c r="E44" s="5">
        <f>E40-E45</f>
        <v>1708852</v>
      </c>
    </row>
    <row r="45" spans="1:23" x14ac:dyDescent="0.25">
      <c r="A45" s="6" t="s">
        <v>58</v>
      </c>
      <c r="B45" s="13">
        <v>2824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4563912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6553</v>
      </c>
      <c r="C47" s="18"/>
      <c r="D47" s="6" t="s">
        <v>89</v>
      </c>
      <c r="E47" s="5">
        <f>E46-E45</f>
        <v>1933662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-15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-36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-51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-7.5</v>
      </c>
      <c r="I55" s="9">
        <v>-5.16</v>
      </c>
      <c r="J55" s="9">
        <v>-51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-6.5</v>
      </c>
      <c r="I56" s="9">
        <v>0.38</v>
      </c>
      <c r="J56" s="9">
        <v>-50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-2.9</v>
      </c>
      <c r="I57" s="9">
        <v>5.94</v>
      </c>
      <c r="J57" s="9">
        <v>-46.4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-10.5</v>
      </c>
      <c r="I58" s="9">
        <v>-1.66</v>
      </c>
      <c r="J58" s="9">
        <v>-54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-31.68</v>
      </c>
      <c r="I60" s="9">
        <v>-27.05</v>
      </c>
      <c r="J60" s="9"/>
      <c r="K60" s="9">
        <v>4.63</v>
      </c>
    </row>
    <row r="61" spans="1:11" x14ac:dyDescent="0.25">
      <c r="G61" s="27" t="s">
        <v>102</v>
      </c>
      <c r="H61" s="9">
        <v>-49.08</v>
      </c>
      <c r="I61" s="9">
        <v>-40.29</v>
      </c>
      <c r="J61" s="9"/>
      <c r="K61" s="9">
        <v>8.7899999999999991</v>
      </c>
    </row>
    <row r="62" spans="1:11" x14ac:dyDescent="0.25">
      <c r="G62" s="27" t="s">
        <v>103</v>
      </c>
      <c r="H62" s="9">
        <v>-72.28</v>
      </c>
      <c r="I62" s="9">
        <v>-63.49</v>
      </c>
      <c r="J62" s="9"/>
      <c r="K62" s="9">
        <v>8.7899999999999991</v>
      </c>
    </row>
    <row r="63" spans="1:11" x14ac:dyDescent="0.25">
      <c r="G63" s="27" t="s">
        <v>118</v>
      </c>
      <c r="H63" s="9">
        <v>-85.28</v>
      </c>
      <c r="I63" s="9">
        <v>-76.489999999999995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-51.55</v>
      </c>
      <c r="I65" s="9">
        <v>-45.48</v>
      </c>
      <c r="J65" s="9"/>
      <c r="K65" s="9">
        <v>6.07</v>
      </c>
    </row>
    <row r="66" spans="7:11" x14ac:dyDescent="0.25">
      <c r="G66" s="27" t="s">
        <v>106</v>
      </c>
      <c r="H66" s="9">
        <v>-93.15</v>
      </c>
      <c r="I66" s="9">
        <v>-89.94</v>
      </c>
      <c r="J66" s="9"/>
      <c r="K66" s="9">
        <v>8.2100000000000009</v>
      </c>
    </row>
    <row r="67" spans="7:11" x14ac:dyDescent="0.25">
      <c r="G67" s="27" t="s">
        <v>107</v>
      </c>
      <c r="H67" s="9">
        <v>-181.75</v>
      </c>
      <c r="I67" s="9">
        <v>-173.54</v>
      </c>
      <c r="J67" s="9"/>
      <c r="K67" s="9">
        <v>8.2100000000000009</v>
      </c>
    </row>
    <row r="68" spans="7:11" x14ac:dyDescent="0.25">
      <c r="G68" s="27" t="s">
        <v>119</v>
      </c>
      <c r="H68" s="9">
        <v>-260.95</v>
      </c>
      <c r="I68" s="9">
        <v>-252.74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topLeftCell="A34"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15557330.17</v>
      </c>
      <c r="D3" s="6" t="s">
        <v>2</v>
      </c>
      <c r="E3" s="7">
        <v>16725049.15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61752503.299999997</v>
      </c>
      <c r="D4" s="6" t="s">
        <v>7</v>
      </c>
      <c r="E4" s="26">
        <v>6840946.5499999998</v>
      </c>
      <c r="H4" s="6" t="s">
        <v>87</v>
      </c>
      <c r="I4" s="9">
        <v>16</v>
      </c>
      <c r="J4" s="9">
        <v>-4</v>
      </c>
    </row>
    <row r="5" spans="1:10" x14ac:dyDescent="0.25">
      <c r="A5" s="6" t="s">
        <v>9</v>
      </c>
      <c r="B5" s="5">
        <f>B4+B6</f>
        <v>107315948.55</v>
      </c>
      <c r="D5" s="6" t="s">
        <v>10</v>
      </c>
      <c r="E5" s="5">
        <v>9884102.5999999996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45563445.25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507.2</v>
      </c>
      <c r="G8" s="6"/>
      <c r="H8" s="6"/>
      <c r="I8" s="9"/>
    </row>
    <row r="9" spans="1:10" x14ac:dyDescent="0.25">
      <c r="A9" s="6" t="s">
        <v>18</v>
      </c>
      <c r="B9" s="5">
        <v>6115.08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30000000</v>
      </c>
      <c r="D10" s="6" t="s">
        <v>21</v>
      </c>
      <c r="E10" s="5">
        <f>E8+'20180802_Open'!E10</f>
        <v>41882.399999999994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B9+'20180802_Open'!B11</f>
        <v>311689.11000000004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1741.06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B12+'20180802_Open'!B13</f>
        <v>64372.58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24860106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1906666.49</v>
      </c>
    </row>
    <row r="18" spans="1:14" x14ac:dyDescent="0.25">
      <c r="G18" s="6" t="s">
        <v>10</v>
      </c>
      <c r="H18" s="5"/>
      <c r="I18" s="11">
        <v>2793177</v>
      </c>
    </row>
    <row r="19" spans="1:14" x14ac:dyDescent="0.25">
      <c r="A19" s="5"/>
      <c r="G19" s="6" t="s">
        <v>35</v>
      </c>
      <c r="H19" s="5"/>
      <c r="I19" s="11">
        <f>I17+I18-I16</f>
        <v>-2028973.1499999994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16574.490000000002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16930.63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356.14</v>
      </c>
    </row>
    <row r="26" spans="1:14" x14ac:dyDescent="0.25">
      <c r="A26" s="6" t="s">
        <v>44</v>
      </c>
      <c r="B26" s="5">
        <f>B4+E5+I17+I18</f>
        <v>76336449.389999986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123185.61</v>
      </c>
    </row>
    <row r="28" spans="1:14" x14ac:dyDescent="0.25">
      <c r="A28" s="6" t="s">
        <v>48</v>
      </c>
      <c r="B28" s="5">
        <f>B12+E8+I25</f>
        <v>2604.3999999999996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425</v>
      </c>
      <c r="D34" s="6" t="s">
        <v>53</v>
      </c>
      <c r="E34" s="5">
        <v>2328030</v>
      </c>
      <c r="G34" s="6" t="s">
        <v>88</v>
      </c>
      <c r="H34" s="23">
        <v>23.86</v>
      </c>
      <c r="I34" s="6" t="s">
        <v>56</v>
      </c>
      <c r="J34" s="23">
        <v>21.74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2952</v>
      </c>
      <c r="D35" s="6" t="s">
        <v>55</v>
      </c>
      <c r="E35" s="15">
        <v>886959</v>
      </c>
      <c r="G35" s="6" t="s">
        <v>58</v>
      </c>
      <c r="H35" s="23">
        <v>22.55</v>
      </c>
      <c r="I35" s="6" t="s">
        <v>84</v>
      </c>
      <c r="J35" s="23">
        <v>20.97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2824</v>
      </c>
      <c r="D36" s="6" t="s">
        <v>57</v>
      </c>
      <c r="E36" s="15">
        <v>17376</v>
      </c>
      <c r="G36" s="6" t="s">
        <v>76</v>
      </c>
      <c r="H36" s="23">
        <v>22.28</v>
      </c>
      <c r="I36" s="6" t="s">
        <v>58</v>
      </c>
      <c r="J36" s="23">
        <v>20.92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-9758</v>
      </c>
      <c r="G37" s="6" t="s">
        <v>52</v>
      </c>
      <c r="H37" s="23">
        <v>21.73</v>
      </c>
      <c r="I37" s="6" t="s">
        <v>76</v>
      </c>
      <c r="J37" s="23">
        <v>20.63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4323194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16160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8947</v>
      </c>
      <c r="G42" s="6" t="s">
        <v>76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697</v>
      </c>
      <c r="D43" s="6" t="s">
        <v>67</v>
      </c>
      <c r="E43" s="5">
        <v>7213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2725</v>
      </c>
      <c r="D44" s="6" t="s">
        <v>71</v>
      </c>
      <c r="E44" s="5">
        <f>E40-E45</f>
        <v>1692944</v>
      </c>
    </row>
    <row r="45" spans="1:23" x14ac:dyDescent="0.25">
      <c r="A45" s="6" t="s">
        <v>58</v>
      </c>
      <c r="B45" s="13">
        <v>2764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4588836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6538</v>
      </c>
      <c r="C47" s="18"/>
      <c r="D47" s="6" t="s">
        <v>89</v>
      </c>
      <c r="E47" s="5">
        <f>E46-E45</f>
        <v>1958586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-17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-35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-44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-5.25</v>
      </c>
      <c r="I55" s="9">
        <v>-2.91</v>
      </c>
      <c r="J55" s="9">
        <v>-52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-5.05</v>
      </c>
      <c r="I56" s="9">
        <v>1.83</v>
      </c>
      <c r="J56" s="9">
        <v>-51.8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-3.85</v>
      </c>
      <c r="I57" s="9">
        <v>4.99</v>
      </c>
      <c r="J57" s="9">
        <v>-50.6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-4.25</v>
      </c>
      <c r="I58" s="9">
        <v>4.59</v>
      </c>
      <c r="J58" s="9">
        <v>-51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-24.19</v>
      </c>
      <c r="I60" s="9">
        <v>-19.559999999999999</v>
      </c>
      <c r="J60" s="9"/>
      <c r="K60" s="9">
        <v>4.63</v>
      </c>
    </row>
    <row r="61" spans="1:11" x14ac:dyDescent="0.25">
      <c r="G61" s="27" t="s">
        <v>102</v>
      </c>
      <c r="H61" s="9">
        <v>-42.39</v>
      </c>
      <c r="I61" s="9">
        <v>-33.6</v>
      </c>
      <c r="J61" s="9"/>
      <c r="K61" s="9">
        <v>8.7899999999999991</v>
      </c>
    </row>
    <row r="62" spans="1:11" x14ac:dyDescent="0.25">
      <c r="G62" s="27" t="s">
        <v>103</v>
      </c>
      <c r="H62" s="9">
        <v>-57.39</v>
      </c>
      <c r="I62" s="9">
        <v>-48.6</v>
      </c>
      <c r="J62" s="9"/>
      <c r="K62" s="9">
        <v>8.7899999999999991</v>
      </c>
    </row>
    <row r="63" spans="1:11" x14ac:dyDescent="0.25">
      <c r="G63" s="27" t="s">
        <v>118</v>
      </c>
      <c r="H63" s="9">
        <v>-71.39</v>
      </c>
      <c r="I63" s="9">
        <v>-62.6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-30.57</v>
      </c>
      <c r="I65" s="9">
        <v>-24.5</v>
      </c>
      <c r="J65" s="9"/>
      <c r="K65" s="9">
        <v>6.07</v>
      </c>
    </row>
    <row r="66" spans="7:11" x14ac:dyDescent="0.25">
      <c r="G66" s="27" t="s">
        <v>106</v>
      </c>
      <c r="H66" s="9">
        <v>-76.17</v>
      </c>
      <c r="I66" s="9">
        <v>-67.959999999999994</v>
      </c>
      <c r="J66" s="9"/>
      <c r="K66" s="9">
        <v>8.2100000000000009</v>
      </c>
    </row>
    <row r="67" spans="7:11" x14ac:dyDescent="0.25">
      <c r="G67" s="27" t="s">
        <v>107</v>
      </c>
      <c r="H67" s="9">
        <v>-151.57</v>
      </c>
      <c r="I67" s="9">
        <v>-143.36000000000001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-230.37</v>
      </c>
      <c r="I68" s="9">
        <v>-222.16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9489173.7100000009</v>
      </c>
      <c r="D3" s="6" t="s">
        <v>2</v>
      </c>
      <c r="E3" s="7">
        <v>16505781.35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52034392.619999997</v>
      </c>
      <c r="D4" s="6" t="s">
        <v>7</v>
      </c>
      <c r="E4" s="26">
        <v>6366022.6500000004</v>
      </c>
      <c r="H4" s="6" t="s">
        <v>87</v>
      </c>
      <c r="I4" s="9">
        <v>16</v>
      </c>
      <c r="J4" s="9">
        <v>-1</v>
      </c>
    </row>
    <row r="5" spans="1:10" x14ac:dyDescent="0.25">
      <c r="A5" s="6" t="s">
        <v>9</v>
      </c>
      <c r="B5" s="5">
        <f>B4+B6</f>
        <v>108526854.65000001</v>
      </c>
      <c r="D5" s="6" t="s">
        <v>10</v>
      </c>
      <c r="E5" s="5">
        <v>10139758.699999999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56492462.030000001</v>
      </c>
      <c r="D6" s="6" t="s">
        <v>12</v>
      </c>
      <c r="E6" s="5"/>
      <c r="H6" s="6" t="s">
        <v>74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776</v>
      </c>
      <c r="G8" s="6"/>
      <c r="H8" s="6"/>
      <c r="I8" s="9"/>
    </row>
    <row r="9" spans="1:10" x14ac:dyDescent="0.25">
      <c r="A9" s="6" t="s">
        <v>18</v>
      </c>
      <c r="B9" s="5">
        <v>3288.32</v>
      </c>
      <c r="D9" s="6" t="s">
        <v>19</v>
      </c>
      <c r="E9" s="10">
        <v>339</v>
      </c>
      <c r="H9" s="6"/>
    </row>
    <row r="10" spans="1:10" x14ac:dyDescent="0.25">
      <c r="A10" s="6" t="s">
        <v>20</v>
      </c>
      <c r="B10" s="5">
        <v>47000000</v>
      </c>
      <c r="D10" s="6" t="s">
        <v>21</v>
      </c>
      <c r="E10" s="5">
        <f>E8+'20180801_Open'!E10</f>
        <v>41375.199999999997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B9+'20180801_Open'!B11</f>
        <v>305574.03000000003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1093.74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B12+'20180801_Open'!B13</f>
        <v>62631.520000000004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20510206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2184701.9300000002</v>
      </c>
    </row>
    <row r="18" spans="1:14" x14ac:dyDescent="0.25">
      <c r="G18" s="6" t="s">
        <v>10</v>
      </c>
      <c r="H18" s="5"/>
      <c r="I18" s="11">
        <v>2818665</v>
      </c>
    </row>
    <row r="19" spans="1:14" x14ac:dyDescent="0.25">
      <c r="A19" s="5"/>
      <c r="G19" s="6" t="s">
        <v>35</v>
      </c>
      <c r="H19" s="5"/>
      <c r="I19" s="11">
        <f>I17+I18-I16</f>
        <v>-1725449.71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16398.93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16574.490000000002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175.56</v>
      </c>
    </row>
    <row r="26" spans="1:14" x14ac:dyDescent="0.25">
      <c r="A26" s="6" t="s">
        <v>44</v>
      </c>
      <c r="B26" s="5">
        <f>B4+E5+I17+I18</f>
        <v>67177518.25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120581.21</v>
      </c>
    </row>
    <row r="28" spans="1:14" x14ac:dyDescent="0.25">
      <c r="A28" s="6" t="s">
        <v>48</v>
      </c>
      <c r="B28" s="5">
        <f>B12+E8+I25</f>
        <v>2045.3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697</v>
      </c>
      <c r="D34" s="6" t="s">
        <v>53</v>
      </c>
      <c r="E34" s="5">
        <v>1632000</v>
      </c>
      <c r="G34" s="6" t="s">
        <v>88</v>
      </c>
      <c r="H34" s="23">
        <v>23.86</v>
      </c>
      <c r="I34" s="6" t="s">
        <v>56</v>
      </c>
      <c r="J34" s="23">
        <v>21.74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2725</v>
      </c>
      <c r="D35" s="6" t="s">
        <v>55</v>
      </c>
      <c r="E35" s="15">
        <v>1289460</v>
      </c>
      <c r="G35" s="6" t="s">
        <v>58</v>
      </c>
      <c r="H35" s="23">
        <v>22.55</v>
      </c>
      <c r="I35" s="6" t="s">
        <v>84</v>
      </c>
      <c r="J35" s="23">
        <v>20.97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2764</v>
      </c>
      <c r="D36" s="6" t="s">
        <v>57</v>
      </c>
      <c r="E36" s="15">
        <v>23139</v>
      </c>
      <c r="G36" s="6" t="s">
        <v>76</v>
      </c>
      <c r="H36" s="23">
        <v>22.28</v>
      </c>
      <c r="I36" s="6" t="s">
        <v>58</v>
      </c>
      <c r="J36" s="23">
        <v>20.92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-14124</v>
      </c>
      <c r="G37" s="6" t="s">
        <v>52</v>
      </c>
      <c r="H37" s="23">
        <v>21.73</v>
      </c>
      <c r="I37" s="6" t="s">
        <v>76</v>
      </c>
      <c r="J37" s="23">
        <v>20.63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6538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4307034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-11538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-62559</v>
      </c>
      <c r="G42" s="6" t="s">
        <v>76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877</v>
      </c>
      <c r="D43" s="6" t="s">
        <v>67</v>
      </c>
      <c r="E43" s="5">
        <v>51021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2568</v>
      </c>
      <c r="D44" s="6" t="s">
        <v>71</v>
      </c>
      <c r="E44" s="5">
        <f>E40-E45</f>
        <v>1676784</v>
      </c>
    </row>
    <row r="45" spans="1:23" x14ac:dyDescent="0.25">
      <c r="A45" s="6" t="s">
        <v>58</v>
      </c>
      <c r="B45" s="13">
        <v>2679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287</v>
      </c>
      <c r="C46" s="5"/>
      <c r="D46" s="6" t="s">
        <v>86</v>
      </c>
      <c r="E46" s="5">
        <v>4569891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6411</v>
      </c>
      <c r="C47" s="18"/>
      <c r="D47" s="6" t="s">
        <v>89</v>
      </c>
      <c r="E47" s="5">
        <f>E46-E45</f>
        <v>1939641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-17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-35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-44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-5.25</v>
      </c>
      <c r="I55" s="9">
        <v>-2.91</v>
      </c>
      <c r="J55" s="9">
        <v>-52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-5.05</v>
      </c>
      <c r="I56" s="9">
        <v>1.83</v>
      </c>
      <c r="J56" s="9">
        <v>-51.8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-3.85</v>
      </c>
      <c r="I57" s="9">
        <v>4.99</v>
      </c>
      <c r="J57" s="9">
        <v>-50.6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-4.25</v>
      </c>
      <c r="I58" s="9">
        <v>4.59</v>
      </c>
      <c r="J58" s="9">
        <v>-51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-24.19</v>
      </c>
      <c r="I60" s="9">
        <v>-19.559999999999999</v>
      </c>
      <c r="J60" s="9"/>
      <c r="K60" s="9">
        <v>4.63</v>
      </c>
    </row>
    <row r="61" spans="1:11" x14ac:dyDescent="0.25">
      <c r="G61" s="27" t="s">
        <v>102</v>
      </c>
      <c r="H61" s="9">
        <v>-42.39</v>
      </c>
      <c r="I61" s="9">
        <v>-33.6</v>
      </c>
      <c r="J61" s="9"/>
      <c r="K61" s="9">
        <v>8.7899999999999991</v>
      </c>
    </row>
    <row r="62" spans="1:11" x14ac:dyDescent="0.25">
      <c r="G62" s="27" t="s">
        <v>103</v>
      </c>
      <c r="H62" s="9">
        <v>-57.39</v>
      </c>
      <c r="I62" s="9">
        <v>-48.6</v>
      </c>
      <c r="J62" s="9"/>
      <c r="K62" s="9">
        <v>8.7899999999999991</v>
      </c>
    </row>
    <row r="63" spans="1:11" x14ac:dyDescent="0.25">
      <c r="G63" s="27" t="s">
        <v>118</v>
      </c>
      <c r="H63" s="9">
        <v>-71.39</v>
      </c>
      <c r="I63" s="9">
        <v>-62.6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-30.57</v>
      </c>
      <c r="I65" s="9">
        <v>-24.5</v>
      </c>
      <c r="J65" s="9"/>
      <c r="K65" s="9">
        <v>6.07</v>
      </c>
    </row>
    <row r="66" spans="7:11" x14ac:dyDescent="0.25">
      <c r="G66" s="27" t="s">
        <v>106</v>
      </c>
      <c r="H66" s="9">
        <v>-76.17</v>
      </c>
      <c r="I66" s="9">
        <v>-67.959999999999994</v>
      </c>
      <c r="J66" s="9"/>
      <c r="K66" s="9">
        <v>8.2100000000000009</v>
      </c>
    </row>
    <row r="67" spans="7:11" x14ac:dyDescent="0.25">
      <c r="G67" s="27" t="s">
        <v>107</v>
      </c>
      <c r="H67" s="9">
        <v>-151.57</v>
      </c>
      <c r="I67" s="9">
        <v>-143.36000000000001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-230.37</v>
      </c>
      <c r="I68" s="9">
        <v>-222.16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28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5524617.8300000001</v>
      </c>
      <c r="D3" s="6" t="s">
        <v>2</v>
      </c>
      <c r="E3" s="7">
        <v>16642895.35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44198834.07</v>
      </c>
      <c r="D4" s="6" t="s">
        <v>7</v>
      </c>
      <c r="E4" s="7">
        <v>5782703.3499999996</v>
      </c>
      <c r="H4" s="6" t="s">
        <v>87</v>
      </c>
      <c r="I4" s="9">
        <v>15</v>
      </c>
      <c r="J4" s="9">
        <v>-1</v>
      </c>
    </row>
    <row r="5" spans="1:10" x14ac:dyDescent="0.25">
      <c r="A5" s="6" t="s">
        <v>9</v>
      </c>
      <c r="B5" s="5">
        <f>B4+B6</f>
        <v>112728024.22</v>
      </c>
      <c r="D5" s="6" t="s">
        <v>10</v>
      </c>
      <c r="E5" s="5">
        <v>10860192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68529190.150000006</v>
      </c>
      <c r="D6" s="6" t="s">
        <v>12</v>
      </c>
      <c r="E6" s="5"/>
      <c r="H6" s="6" t="s">
        <v>74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323.2</v>
      </c>
      <c r="G8" s="6"/>
      <c r="H8" s="6"/>
      <c r="I8" s="9"/>
    </row>
    <row r="9" spans="1:10" x14ac:dyDescent="0.25">
      <c r="A9" s="6" t="s">
        <v>18</v>
      </c>
      <c r="B9" s="5">
        <v>4572.32</v>
      </c>
      <c r="D9" s="6" t="s">
        <v>19</v>
      </c>
      <c r="E9" s="10">
        <v>339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E8+'20180731_Open'!E10</f>
        <v>40599.199999999997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B9+'20180731_Open'!B11</f>
        <v>302285.71000000002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756.69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61537.780000000006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17032306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2465888.4900000002</v>
      </c>
    </row>
    <row r="18" spans="1:14" x14ac:dyDescent="0.25">
      <c r="G18" s="6" t="s">
        <v>10</v>
      </c>
      <c r="H18" s="5"/>
      <c r="I18" s="11">
        <v>2733336</v>
      </c>
    </row>
    <row r="19" spans="1:14" x14ac:dyDescent="0.25">
      <c r="A19" s="5"/>
      <c r="G19" s="6" t="s">
        <v>35</v>
      </c>
      <c r="H19" s="5"/>
      <c r="I19" s="11">
        <f>I17+I18-I16</f>
        <v>-1529592.1499999994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16240.880000000001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16398.93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158.05000000000001</v>
      </c>
    </row>
    <row r="26" spans="1:14" x14ac:dyDescent="0.25">
      <c r="A26" s="6" t="s">
        <v>44</v>
      </c>
      <c r="B26" s="5">
        <f>B4+E5+I17+I18</f>
        <v>60258250.560000002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118535.91</v>
      </c>
    </row>
    <row r="28" spans="1:14" x14ac:dyDescent="0.25">
      <c r="A28" s="6" t="s">
        <v>48</v>
      </c>
      <c r="B28" s="5">
        <f>B12+E8+I25</f>
        <v>1237.94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877</v>
      </c>
      <c r="D34" s="6" t="s">
        <v>53</v>
      </c>
      <c r="E34" s="5">
        <v>-765284</v>
      </c>
      <c r="G34" s="6" t="s">
        <v>88</v>
      </c>
      <c r="H34" s="23">
        <v>21.74</v>
      </c>
      <c r="I34" s="6" t="s">
        <v>56</v>
      </c>
      <c r="J34" s="23">
        <v>21.62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2568</v>
      </c>
      <c r="D35" s="6" t="s">
        <v>55</v>
      </c>
      <c r="E35" s="15">
        <v>1315886</v>
      </c>
      <c r="G35" s="6" t="s">
        <v>58</v>
      </c>
      <c r="H35" s="23">
        <v>20.97</v>
      </c>
      <c r="I35" s="6" t="s">
        <v>84</v>
      </c>
      <c r="J35" s="23">
        <v>20.93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2679</v>
      </c>
      <c r="D36" s="6" t="s">
        <v>57</v>
      </c>
      <c r="E36" s="15">
        <v>20015</v>
      </c>
      <c r="G36" s="6" t="s">
        <v>76</v>
      </c>
      <c r="H36" s="23">
        <v>20.92</v>
      </c>
      <c r="I36" s="6" t="s">
        <v>58</v>
      </c>
      <c r="J36" s="23">
        <v>20.88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287</v>
      </c>
      <c r="D37" s="6" t="s">
        <v>59</v>
      </c>
      <c r="E37" s="5">
        <v>-13159</v>
      </c>
      <c r="G37" s="6" t="s">
        <v>52</v>
      </c>
      <c r="H37" s="23">
        <v>20.63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4318572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-7761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17385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911</v>
      </c>
      <c r="D43" s="6" t="s">
        <v>67</v>
      </c>
      <c r="E43" s="5">
        <v>-25145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2598</v>
      </c>
      <c r="D44" s="6" t="s">
        <v>71</v>
      </c>
      <c r="E44" s="5">
        <f>E40-E45</f>
        <v>1688322</v>
      </c>
    </row>
    <row r="45" spans="1:23" x14ac:dyDescent="0.25">
      <c r="A45" s="6" t="s">
        <v>58</v>
      </c>
      <c r="B45" s="13">
        <v>2633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254</v>
      </c>
      <c r="C46" s="5"/>
      <c r="D46" s="6" t="s">
        <v>86</v>
      </c>
      <c r="E46" s="5">
        <v>4544201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6396</v>
      </c>
      <c r="C47" s="18"/>
      <c r="D47" s="6" t="s">
        <v>89</v>
      </c>
      <c r="E47" s="5">
        <f>E46-E45</f>
        <v>1913951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-10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-30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-38</v>
      </c>
      <c r="J50" s="13">
        <v>-181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2.48</v>
      </c>
      <c r="I55" s="9">
        <v>5.3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2.68</v>
      </c>
      <c r="I56" s="9">
        <v>10.050000000000001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2.2799999999999998</v>
      </c>
      <c r="I57" s="9">
        <v>11.6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6.48</v>
      </c>
      <c r="I58" s="9">
        <v>15.8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-5.0599999999999996</v>
      </c>
      <c r="I60" s="9">
        <v>-0.43</v>
      </c>
      <c r="J60" s="9"/>
      <c r="K60" s="9">
        <v>4.63</v>
      </c>
    </row>
    <row r="61" spans="1:11" x14ac:dyDescent="0.25">
      <c r="G61" s="27" t="s">
        <v>102</v>
      </c>
      <c r="H61" s="9">
        <v>-15.86</v>
      </c>
      <c r="I61" s="9">
        <v>-7.07</v>
      </c>
      <c r="J61" s="9"/>
      <c r="K61" s="9">
        <v>8.7899999999999991</v>
      </c>
    </row>
    <row r="62" spans="1:11" x14ac:dyDescent="0.25">
      <c r="G62" s="27" t="s">
        <v>103</v>
      </c>
      <c r="H62" s="9">
        <v>-35.86</v>
      </c>
      <c r="I62" s="9">
        <v>-27.07</v>
      </c>
      <c r="J62" s="9"/>
      <c r="K62" s="9">
        <v>8.7899999999999991</v>
      </c>
    </row>
    <row r="63" spans="1:11" x14ac:dyDescent="0.25">
      <c r="G63" s="27" t="s">
        <v>118</v>
      </c>
      <c r="H63" s="9">
        <v>-44.26</v>
      </c>
      <c r="I63" s="9">
        <v>-35.47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-31.32</v>
      </c>
      <c r="I65" s="9">
        <v>-25.25</v>
      </c>
      <c r="J65" s="9"/>
      <c r="K65" s="9">
        <v>6.07</v>
      </c>
    </row>
    <row r="66" spans="7:11" x14ac:dyDescent="0.25">
      <c r="G66" s="27" t="s">
        <v>106</v>
      </c>
      <c r="H66" s="9">
        <v>-62.32</v>
      </c>
      <c r="I66" s="9">
        <v>-54.11</v>
      </c>
      <c r="J66" s="9"/>
      <c r="K66" s="9">
        <v>8.2100000000000009</v>
      </c>
    </row>
    <row r="67" spans="7:11" x14ac:dyDescent="0.25">
      <c r="G67" s="27" t="s">
        <v>107</v>
      </c>
      <c r="H67" s="9">
        <v>-136.72</v>
      </c>
      <c r="I67" s="9">
        <v>-128.51</v>
      </c>
      <c r="J67" s="9"/>
      <c r="K67" s="9">
        <v>8.2100000000000009</v>
      </c>
    </row>
    <row r="68" spans="7:11" x14ac:dyDescent="0.25">
      <c r="G68" s="27" t="s">
        <v>119</v>
      </c>
      <c r="H68" s="9">
        <v>-216.92</v>
      </c>
      <c r="I68" s="9">
        <v>-208.71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13571320.550000001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44321275.619999997</v>
      </c>
      <c r="D4" s="6" t="s">
        <v>7</v>
      </c>
      <c r="E4" s="7">
        <v>3067300.35</v>
      </c>
      <c r="H4" s="6" t="s">
        <v>87</v>
      </c>
      <c r="I4" s="9">
        <v>12</v>
      </c>
      <c r="J4" s="9">
        <v>-2</v>
      </c>
    </row>
    <row r="5" spans="1:10" x14ac:dyDescent="0.25">
      <c r="A5" s="6" t="s">
        <v>9</v>
      </c>
      <c r="B5" s="5">
        <f>B4+B6</f>
        <v>127590734.68000001</v>
      </c>
      <c r="D5" s="6" t="s">
        <v>10</v>
      </c>
      <c r="E5" s="5">
        <v>10504020.199999999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83269459.060000002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446.4</v>
      </c>
      <c r="G8" s="6"/>
      <c r="H8" s="6"/>
      <c r="I8" s="9"/>
    </row>
    <row r="9" spans="1:10" x14ac:dyDescent="0.25">
      <c r="A9" s="6" t="s">
        <v>18</v>
      </c>
      <c r="B9" s="5">
        <v>5764.39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E8+'20180730_Open'!E10</f>
        <v>40276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B9+'20180730_Open'!B11</f>
        <v>297713.39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1135.24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61916.33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17132306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2974888.54</v>
      </c>
    </row>
    <row r="18" spans="1:14" x14ac:dyDescent="0.25">
      <c r="G18" s="6" t="s">
        <v>10</v>
      </c>
      <c r="H18" s="5"/>
      <c r="I18" s="11">
        <v>2166183</v>
      </c>
    </row>
    <row r="19" spans="1:14" x14ac:dyDescent="0.25">
      <c r="A19" s="5"/>
      <c r="G19" s="6" t="s">
        <v>35</v>
      </c>
      <c r="H19" s="5"/>
      <c r="I19" s="11">
        <f>I17+I18-I16</f>
        <v>-1587745.0999999996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16029.68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16240.880000000001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211.2</v>
      </c>
    </row>
    <row r="26" spans="1:14" x14ac:dyDescent="0.25">
      <c r="A26" s="6" t="s">
        <v>44</v>
      </c>
      <c r="B26" s="5">
        <f>B4+E5+I17+I18</f>
        <v>59966367.359999992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118433.21</v>
      </c>
    </row>
    <row r="28" spans="1:14" x14ac:dyDescent="0.25">
      <c r="A28" s="6" t="s">
        <v>48</v>
      </c>
      <c r="B28" s="5">
        <f>B12+E8+I25</f>
        <v>1792.84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911</v>
      </c>
      <c r="D34" s="6" t="s">
        <v>53</v>
      </c>
      <c r="E34" s="5">
        <v>113126</v>
      </c>
      <c r="G34" s="6" t="s">
        <v>88</v>
      </c>
      <c r="H34" s="23">
        <v>21.62</v>
      </c>
      <c r="I34" s="6" t="s">
        <v>56</v>
      </c>
      <c r="J34" s="23">
        <v>21.75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2598</v>
      </c>
      <c r="D35" s="6" t="s">
        <v>55</v>
      </c>
      <c r="E35" s="15">
        <v>1424632</v>
      </c>
      <c r="G35" s="6" t="s">
        <v>58</v>
      </c>
      <c r="H35" s="23">
        <v>20.93</v>
      </c>
      <c r="I35" s="6" t="s">
        <v>84</v>
      </c>
      <c r="J35" s="23">
        <v>21.09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2633</v>
      </c>
      <c r="D36" s="6" t="s">
        <v>57</v>
      </c>
      <c r="E36" s="15">
        <v>23908</v>
      </c>
      <c r="G36" s="6" t="s">
        <v>76</v>
      </c>
      <c r="H36" s="23">
        <v>20.88</v>
      </c>
      <c r="I36" s="6" t="s">
        <v>58</v>
      </c>
      <c r="J36" s="23">
        <v>20.97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254</v>
      </c>
      <c r="D37" s="6" t="s">
        <v>59</v>
      </c>
      <c r="E37" s="5">
        <v>-13853</v>
      </c>
      <c r="G37" s="6" t="s">
        <v>52</v>
      </c>
      <c r="H37" s="23">
        <v>20.59</v>
      </c>
      <c r="I37" s="6" t="s">
        <v>76</v>
      </c>
      <c r="J37" s="23">
        <v>20.46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6396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4326333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26198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20580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919</v>
      </c>
      <c r="D43" s="6" t="s">
        <v>67</v>
      </c>
      <c r="E43" s="5">
        <v>5617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2407</v>
      </c>
      <c r="D44" s="6" t="s">
        <v>71</v>
      </c>
      <c r="E44" s="5">
        <f>E40-E45</f>
        <v>1696083</v>
      </c>
    </row>
    <row r="45" spans="1:23" x14ac:dyDescent="0.25">
      <c r="A45" s="6" t="s">
        <v>58</v>
      </c>
      <c r="B45" s="13">
        <v>2536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131</v>
      </c>
      <c r="C46" s="5"/>
      <c r="D46" s="6" t="s">
        <v>86</v>
      </c>
      <c r="E46" s="5">
        <v>4528764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5993</v>
      </c>
      <c r="C47" s="18"/>
      <c r="D47" s="6" t="s">
        <v>89</v>
      </c>
      <c r="E47" s="5">
        <f>E46-E45</f>
        <v>1898514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-11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-29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-39</v>
      </c>
      <c r="J50" s="13">
        <v>-171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0.89</v>
      </c>
      <c r="I55" s="9">
        <v>3.71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-1.51</v>
      </c>
      <c r="I56" s="9">
        <v>5.86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1.29</v>
      </c>
      <c r="I57" s="9">
        <v>10.61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2.4900000000000002</v>
      </c>
      <c r="I58" s="9">
        <v>11.81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-11.88</v>
      </c>
      <c r="I60" s="9">
        <v>-7.26</v>
      </c>
      <c r="J60" s="9"/>
      <c r="K60" s="9">
        <v>4.63</v>
      </c>
    </row>
    <row r="61" spans="1:11" x14ac:dyDescent="0.25">
      <c r="G61" s="27" t="s">
        <v>102</v>
      </c>
      <c r="H61" s="9">
        <v>-25.08</v>
      </c>
      <c r="I61" s="9">
        <v>-16.29</v>
      </c>
      <c r="J61" s="9"/>
      <c r="K61" s="9">
        <v>8.7899999999999991</v>
      </c>
    </row>
    <row r="62" spans="1:11" x14ac:dyDescent="0.25">
      <c r="G62" s="27" t="s">
        <v>103</v>
      </c>
      <c r="H62" s="9">
        <v>-39.28</v>
      </c>
      <c r="I62" s="9">
        <v>-30.49</v>
      </c>
      <c r="J62" s="9"/>
      <c r="K62" s="9">
        <v>8.7899999999999991</v>
      </c>
    </row>
    <row r="63" spans="1:11" x14ac:dyDescent="0.25">
      <c r="G63" s="27" t="s">
        <v>118</v>
      </c>
      <c r="H63" s="9">
        <v>-52.08</v>
      </c>
      <c r="I63" s="9">
        <v>-43.29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-44.75</v>
      </c>
      <c r="I65" s="9">
        <v>-38.68</v>
      </c>
      <c r="J65" s="9"/>
      <c r="K65" s="9">
        <v>6.07</v>
      </c>
    </row>
    <row r="66" spans="7:11" x14ac:dyDescent="0.25">
      <c r="G66" s="27" t="s">
        <v>106</v>
      </c>
      <c r="H66" s="9">
        <v>-68.150000000000006</v>
      </c>
      <c r="I66" s="9">
        <v>-59.95</v>
      </c>
      <c r="J66" s="9"/>
      <c r="K66" s="9">
        <v>8.2100000000000009</v>
      </c>
    </row>
    <row r="67" spans="7:11" x14ac:dyDescent="0.25">
      <c r="G67" s="27" t="s">
        <v>107</v>
      </c>
      <c r="H67" s="9">
        <v>-147.55000000000001</v>
      </c>
      <c r="I67" s="9">
        <v>-139.34</v>
      </c>
      <c r="J67" s="9"/>
      <c r="K67" s="9">
        <v>8.2100000000000009</v>
      </c>
    </row>
    <row r="68" spans="7:11" x14ac:dyDescent="0.25">
      <c r="G68" s="27" t="s">
        <v>119</v>
      </c>
      <c r="H68" s="9">
        <v>-212.55</v>
      </c>
      <c r="I68" s="9">
        <v>-204.34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68</vt:i4>
      </vt:variant>
    </vt:vector>
  </HeadingPairs>
  <TitlesOfParts>
    <vt:vector size="68" baseType="lpstr">
      <vt:lpstr>20180810_Open</vt:lpstr>
      <vt:lpstr>20180809_Open</vt:lpstr>
      <vt:lpstr>20180808_Open</vt:lpstr>
      <vt:lpstr>20180807_Open</vt:lpstr>
      <vt:lpstr>20180806_Open</vt:lpstr>
      <vt:lpstr>20180803_Open</vt:lpstr>
      <vt:lpstr>20180802_Open</vt:lpstr>
      <vt:lpstr>20180801_Open</vt:lpstr>
      <vt:lpstr>20180731_Open</vt:lpstr>
      <vt:lpstr>20180730_Open</vt:lpstr>
      <vt:lpstr>20180727_Open</vt:lpstr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2018-08-09T08:20:38Z</dcterms:modified>
</cp:coreProperties>
</file>