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drawings/drawing1.xml" ContentType="application/vnd.openxmlformats-officedocument.drawing+xml"/>
  <Override PartName="/xl/comments27.xml" ContentType="application/vnd.openxmlformats-officedocument.spreadsheetml.comments+xml"/>
  <Override PartName="/xl/drawings/drawing2.xml" ContentType="application/vnd.openxmlformats-officedocument.drawing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13_Open" sheetId="70" r:id="rId1"/>
    <sheet name="20180810_Open" sheetId="69" r:id="rId2"/>
    <sheet name="20180809_Open" sheetId="68" r:id="rId3"/>
    <sheet name="20180808_Open" sheetId="67" r:id="rId4"/>
    <sheet name="20180807_Open" sheetId="66" r:id="rId5"/>
    <sheet name="20180806_Open" sheetId="65" r:id="rId6"/>
    <sheet name="20180803_Open" sheetId="64" r:id="rId7"/>
    <sheet name="20180802_Open" sheetId="63" r:id="rId8"/>
    <sheet name="20180801_Open" sheetId="62" r:id="rId9"/>
    <sheet name="20180731_Open" sheetId="61" r:id="rId10"/>
    <sheet name="20180730_Open" sheetId="60" r:id="rId11"/>
    <sheet name="20180727_Open" sheetId="59" r:id="rId12"/>
    <sheet name="20180726_Open" sheetId="58" r:id="rId13"/>
    <sheet name="20180725_Open" sheetId="57" r:id="rId14"/>
    <sheet name="20180724_Open" sheetId="56" r:id="rId15"/>
    <sheet name="20180723_Open" sheetId="55" r:id="rId16"/>
    <sheet name="20180720_Open" sheetId="54" r:id="rId17"/>
    <sheet name="20180719_Open" sheetId="53" r:id="rId18"/>
    <sheet name="20180718_Open" sheetId="52" r:id="rId19"/>
    <sheet name="20180717_Open" sheetId="51" r:id="rId20"/>
    <sheet name="20180716_Open" sheetId="50" r:id="rId21"/>
    <sheet name="20180713_Open" sheetId="49" r:id="rId22"/>
    <sheet name="20180712_Open" sheetId="48" r:id="rId23"/>
    <sheet name="20180711_Open" sheetId="47" r:id="rId24"/>
    <sheet name="20180710_Open" sheetId="46" r:id="rId25"/>
    <sheet name="20180709_Open" sheetId="45" r:id="rId26"/>
    <sheet name="20180706_Open" sheetId="44" r:id="rId27"/>
    <sheet name="20180705_Open" sheetId="43" r:id="rId28"/>
    <sheet name="20180704_Open" sheetId="42" r:id="rId29"/>
    <sheet name="20180703_Open" sheetId="41" r:id="rId30"/>
    <sheet name="20180702_Open" sheetId="40" r:id="rId31"/>
    <sheet name="20180629_Open" sheetId="39" r:id="rId32"/>
    <sheet name="20180628_Open" sheetId="38" r:id="rId33"/>
    <sheet name="20180627_Open" sheetId="37" r:id="rId34"/>
    <sheet name="20180626_Open" sheetId="36" r:id="rId35"/>
    <sheet name="20180625_Open" sheetId="35" r:id="rId36"/>
    <sheet name="20180622_Open" sheetId="34" r:id="rId37"/>
    <sheet name="20180621_Open" sheetId="33" r:id="rId38"/>
    <sheet name="20180620_Open" sheetId="32" r:id="rId39"/>
    <sheet name="20180619_Open" sheetId="31" r:id="rId40"/>
    <sheet name="20180615_Open" sheetId="30" r:id="rId41"/>
    <sheet name="20180614_Open" sheetId="29" r:id="rId42"/>
    <sheet name="20180613_Open" sheetId="28" r:id="rId43"/>
    <sheet name="20180612_Open" sheetId="27" r:id="rId44"/>
    <sheet name="20180611_Open" sheetId="26" r:id="rId45"/>
    <sheet name="20180608_Open" sheetId="25" r:id="rId46"/>
    <sheet name="20180607_Open " sheetId="24" r:id="rId47"/>
    <sheet name="20180606_Open" sheetId="23" r:id="rId48"/>
    <sheet name="20180605_Open" sheetId="22" r:id="rId49"/>
    <sheet name="20180604_Open" sheetId="21" r:id="rId50"/>
    <sheet name="20180601_Open" sheetId="20" r:id="rId51"/>
    <sheet name="20180531_Open" sheetId="19" r:id="rId52"/>
    <sheet name="20180530_Open" sheetId="18" r:id="rId53"/>
    <sheet name="20180529_Open " sheetId="17" r:id="rId54"/>
    <sheet name="20180528_Open" sheetId="16" r:id="rId55"/>
    <sheet name="20180525_Open" sheetId="15" r:id="rId56"/>
    <sheet name="20180524_Open" sheetId="14" r:id="rId57"/>
    <sheet name="20180523_Open" sheetId="13" r:id="rId58"/>
    <sheet name="20180522_Open" sheetId="12" r:id="rId59"/>
    <sheet name="20180521_Open" sheetId="11" r:id="rId60"/>
    <sheet name="20180518_Open" sheetId="10" r:id="rId61"/>
    <sheet name="20180517_Open" sheetId="9" r:id="rId62"/>
    <sheet name="20180516_Open" sheetId="8" r:id="rId63"/>
    <sheet name="20180515_Open" sheetId="7" r:id="rId64"/>
    <sheet name="20180514_Open " sheetId="6" r:id="rId65"/>
    <sheet name="20180511_Open" sheetId="5" r:id="rId66"/>
    <sheet name="20180510_Open" sheetId="4" r:id="rId67"/>
    <sheet name="20180509_Open" sheetId="3" r:id="rId68"/>
    <sheet name="20180508_Open" sheetId="2" r:id="rId69"/>
  </sheets>
  <calcPr calcId="162913"/>
</workbook>
</file>

<file path=xl/calcChain.xml><?xml version="1.0" encoding="utf-8"?>
<calcChain xmlns="http://schemas.openxmlformats.org/spreadsheetml/2006/main">
  <c r="E61" i="70" l="1"/>
  <c r="E55" i="70"/>
  <c r="E47" i="70"/>
  <c r="B47" i="70"/>
  <c r="E44" i="70"/>
  <c r="B38" i="70"/>
  <c r="B28" i="70"/>
  <c r="B26" i="70"/>
  <c r="B25" i="70"/>
  <c r="I24" i="70"/>
  <c r="I19" i="70"/>
  <c r="I15" i="70"/>
  <c r="I11" i="70"/>
  <c r="I10" i="70"/>
  <c r="B5" i="70"/>
  <c r="E61" i="69" l="1"/>
  <c r="E55" i="69"/>
  <c r="E47" i="69"/>
  <c r="B47" i="69"/>
  <c r="E44" i="69"/>
  <c r="B38" i="69"/>
  <c r="B28" i="69"/>
  <c r="B26" i="69"/>
  <c r="B25" i="69"/>
  <c r="I24" i="69"/>
  <c r="I19" i="69"/>
  <c r="I15" i="69"/>
  <c r="I11" i="69"/>
  <c r="I10" i="69"/>
  <c r="B5" i="69"/>
  <c r="E61" i="68" l="1"/>
  <c r="E55" i="68"/>
  <c r="E47" i="68"/>
  <c r="B47" i="68"/>
  <c r="E44" i="68"/>
  <c r="B38" i="68"/>
  <c r="B28" i="68"/>
  <c r="B26" i="68"/>
  <c r="B25" i="68"/>
  <c r="I24" i="68"/>
  <c r="I19" i="68"/>
  <c r="I15" i="68"/>
  <c r="I11" i="68"/>
  <c r="I10" i="68"/>
  <c r="B5" i="68"/>
  <c r="E61" i="67" l="1"/>
  <c r="E55" i="67"/>
  <c r="E47" i="67"/>
  <c r="B47" i="67"/>
  <c r="E44" i="67"/>
  <c r="B38" i="67"/>
  <c r="B28" i="67"/>
  <c r="B26" i="67"/>
  <c r="B25" i="67"/>
  <c r="I24" i="67"/>
  <c r="I19" i="67"/>
  <c r="I15" i="67"/>
  <c r="I11" i="67"/>
  <c r="I10" i="67"/>
  <c r="B5" i="67"/>
  <c r="E61" i="66" l="1"/>
  <c r="E55" i="66"/>
  <c r="E47" i="66" l="1"/>
  <c r="B47" i="66"/>
  <c r="E44" i="66"/>
  <c r="B38" i="66"/>
  <c r="B28" i="66"/>
  <c r="B26" i="66"/>
  <c r="B25" i="66"/>
  <c r="I24" i="66"/>
  <c r="I19" i="66"/>
  <c r="I15" i="66"/>
  <c r="I11" i="66"/>
  <c r="I10" i="66"/>
  <c r="B5" i="66"/>
  <c r="E59" i="65" l="1"/>
  <c r="E54" i="65"/>
  <c r="E47" i="65"/>
  <c r="B47" i="65"/>
  <c r="E44" i="65"/>
  <c r="B38" i="65"/>
  <c r="B28" i="65"/>
  <c r="B26" i="65"/>
  <c r="B25" i="65"/>
  <c r="I24" i="65"/>
  <c r="I19" i="65"/>
  <c r="I15" i="65"/>
  <c r="I11" i="65"/>
  <c r="I10" i="65"/>
  <c r="B5" i="65"/>
  <c r="E59" i="64" l="1"/>
  <c r="E54" i="64"/>
  <c r="E47" i="64"/>
  <c r="B47" i="64"/>
  <c r="E44" i="64"/>
  <c r="B38" i="64"/>
  <c r="B28" i="64"/>
  <c r="B26" i="64"/>
  <c r="B25" i="64"/>
  <c r="I24" i="64"/>
  <c r="I19" i="64"/>
  <c r="I15" i="64"/>
  <c r="I11" i="64"/>
  <c r="I10" i="64"/>
  <c r="B5" i="64"/>
  <c r="E59" i="63" l="1"/>
  <c r="E54" i="63"/>
  <c r="E47" i="63"/>
  <c r="B47" i="63"/>
  <c r="E44" i="63"/>
  <c r="B38" i="63"/>
  <c r="B28" i="63"/>
  <c r="B26" i="63"/>
  <c r="B25" i="63"/>
  <c r="I24" i="63"/>
  <c r="I19" i="63"/>
  <c r="I15" i="63"/>
  <c r="I11" i="63"/>
  <c r="I10" i="63"/>
  <c r="B5" i="63"/>
  <c r="E59" i="62" l="1"/>
  <c r="E54" i="62"/>
  <c r="E47" i="62"/>
  <c r="B47" i="62"/>
  <c r="E44" i="62"/>
  <c r="B38" i="62"/>
  <c r="B28" i="62"/>
  <c r="B26" i="62"/>
  <c r="B25" i="62"/>
  <c r="I24" i="62"/>
  <c r="I19" i="62"/>
  <c r="I15" i="62"/>
  <c r="I11" i="62"/>
  <c r="I10" i="62"/>
  <c r="B5" i="62"/>
  <c r="E59" i="61" l="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13" i="62" s="1"/>
  <c r="B27" i="62" l="1"/>
  <c r="B13" i="63"/>
  <c r="B27" i="60"/>
  <c r="B13" i="61"/>
  <c r="B27" i="61" s="1"/>
  <c r="B27" i="63" l="1"/>
  <c r="B13" i="64"/>
  <c r="B27" i="64" l="1"/>
  <c r="B13" i="65"/>
  <c r="B27" i="65" l="1"/>
  <c r="B13" i="66"/>
  <c r="B27" i="66" l="1"/>
  <c r="B13" i="67"/>
  <c r="B27" i="67" l="1"/>
  <c r="B13" i="68"/>
  <c r="B27" i="68" l="1"/>
  <c r="B13" i="69"/>
  <c r="B27" i="69" l="1"/>
  <c r="B13" i="70"/>
  <c r="B27" i="70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<sst xmlns="http://schemas.openxmlformats.org/spreadsheetml/2006/main" count="7982" uniqueCount="121">
  <si>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</si>
  <si>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</si>
  <si>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</si>
  <si>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</si>
  <si>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</si>
  <si>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</si>
  <si>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</si>
  <si>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</si>
  <si>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</si>
  <si>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</si>
  <si>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</si>
  <si>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</si>
  <si>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</si>
  <si>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</si>
  <si>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</si>
  <si>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</si>
  <si>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</si>
  <si>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</si>
  <si>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</si>
  <si>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</si>
  <si>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</si>
  <si>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</si>
  <si>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</si>
  <si>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</si>
  <si>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</si>
  <si>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</si>
  <si>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</si>
  <si>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</si>
  <si>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</si>
  <si>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</si>
  <si>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</si>
  <si>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</si>
  <si>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</si>
  <si>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</si>
  <si>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</si>
  <si>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</si>
  <si>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</si>
  <si>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</si>
  <si>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</si>
  <si>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</si>
  <si>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</si>
  <si>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</si>
  <si>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</si>
  <si>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</si>
  <si>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</si>
  <si>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</si>
  <si>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</si>
  <si>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</si>
  <si>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</si>
  <si>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</si>
  <si>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</si>
  <si>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</si>
  <si>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</si>
  <si>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</si>
  <si>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</si>
  <si>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</si>
  <si>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</si>
  <si>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</si>
  <si>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</si>
  <si>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</si>
  <si>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</si>
  <si>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</si>
  <si>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</si>
  <si>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</si>
  <si>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</si>
  <si>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</si>
  <si>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</si>
  <si>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</si>
  <si>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</si>
  <si>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</si>
  <si>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</si>
  <si>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</si>
  <si>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</si>
  <si>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</si>
  <si>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</si>
  <si>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</si>
  <si>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</si>
  <si>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</si>
  <si>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</si>
  <si>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</si>
  <si>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</si>
  <si>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</si>
  <si>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</si>
  <si>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</si>
  <si>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</si>
  <si>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</si>
  <si>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</si>
  <si>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</si>
  <si>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</si>
  <si>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</si>
  <si>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</si>
  <si>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</si>
  <si>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</si>
  <si>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</si>
  <si>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</si>
  <si>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</si>
  <si>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</si>
  <si>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</si>
  <si>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</si>
  <si>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</si>
  <si>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</si>
  <si>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</si>
  <si>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</si>
  <si>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</si>
  <si>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</si>
  <si>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</si>
  <si>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</si>
  <si>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</si>
  <si>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</si>
  <si>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</si>
  <si>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</si>
  <si>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</si>
  <si>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</si>
  <si>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</si>
  <si>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</si>
  <si>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</si>
  <si>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</si>
  <si>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</si>
  <si>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</si>
  <si>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</si>
  <si>
    <t>八月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</si>
</sst>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6.xml"/><Relationship Id="rId1" Type="http://schemas.openxmlformats.org/officeDocument/2006/relationships/vmlDrawing" Target="../drawings/vmlDrawing66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7.xml"/><Relationship Id="rId1" Type="http://schemas.openxmlformats.org/officeDocument/2006/relationships/vmlDrawing" Target="../drawings/vmlDrawing67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8.xml"/><Relationship Id="rId1" Type="http://schemas.openxmlformats.org/officeDocument/2006/relationships/vmlDrawing" Target="../drawings/vmlDrawing68.vm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9.xml"/><Relationship Id="rId1" Type="http://schemas.openxmlformats.org/officeDocument/2006/relationships/vmlDrawing" Target="../drawings/vmlDrawing69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workbookViewId="0">
      <selection activeCell="B10" sqref="B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9972786.3800000008</v>
      </c>
      <c r="D3" s="6" t="s">
        <v>2</v>
      </c>
      <c r="E3" s="7">
        <v>11354865.550000001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15062905.01</v>
      </c>
      <c r="D4" s="6" t="s">
        <v>7</v>
      </c>
      <c r="E4" s="26">
        <v>10166333.550000001</v>
      </c>
      <c r="H4" s="6" t="s">
        <v>87</v>
      </c>
      <c r="I4" s="9">
        <v>0</v>
      </c>
      <c r="J4" s="9">
        <v>-4</v>
      </c>
    </row>
    <row r="5" spans="1:10" x14ac:dyDescent="0.25">
      <c r="A5" s="6" t="s">
        <v>9</v>
      </c>
      <c r="B5" s="5">
        <f>B4+B6</f>
        <v>115041196.47</v>
      </c>
      <c r="D5" s="6" t="s">
        <v>10</v>
      </c>
      <c r="E5" s="5">
        <v>1188532</v>
      </c>
      <c r="H5" s="6" t="s">
        <v>15</v>
      </c>
      <c r="I5" s="9">
        <v>1</v>
      </c>
      <c r="J5" s="9">
        <v>-1</v>
      </c>
    </row>
    <row r="6" spans="1:10" x14ac:dyDescent="0.25">
      <c r="A6" s="6" t="s">
        <v>7</v>
      </c>
      <c r="B6" s="7">
        <v>99978291.459999993</v>
      </c>
      <c r="D6" s="6" t="s">
        <v>12</v>
      </c>
      <c r="E6" s="5"/>
      <c r="H6" s="6" t="s">
        <v>74</v>
      </c>
      <c r="I6" s="9">
        <v>2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1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2752</v>
      </c>
      <c r="G8" s="6"/>
      <c r="H8" s="6"/>
      <c r="I8" s="9"/>
    </row>
    <row r="9" spans="1:10" x14ac:dyDescent="0.25">
      <c r="A9" s="6" t="s">
        <v>18</v>
      </c>
      <c r="B9" s="5">
        <v>5505.08</v>
      </c>
      <c r="D9" s="6" t="s">
        <v>19</v>
      </c>
      <c r="E9" s="10"/>
      <c r="H9" s="6"/>
    </row>
    <row r="10" spans="1:10" x14ac:dyDescent="0.25">
      <c r="A10" s="6" t="s">
        <v>20</v>
      </c>
      <c r="B10" s="5"/>
      <c r="D10" s="6" t="s">
        <v>21</v>
      </c>
      <c r="E10" s="5">
        <f>E8+'20180810_Open'!E10</f>
        <v>50212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B9+'20180810_Open'!B11</f>
        <v>339198.9200000001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1446.73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B12+'20180810_Open'!B13</f>
        <v>70961.37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5904706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4432530.3899999997</v>
      </c>
    </row>
    <row r="18" spans="1:14" x14ac:dyDescent="0.25">
      <c r="G18" s="6" t="s">
        <v>10</v>
      </c>
      <c r="H18" s="5"/>
      <c r="I18" s="11">
        <v>562221</v>
      </c>
    </row>
    <row r="19" spans="1:14" x14ac:dyDescent="0.25">
      <c r="A19" s="5"/>
      <c r="G19" s="6" t="s">
        <v>35</v>
      </c>
      <c r="H19" s="5"/>
      <c r="I19" s="11">
        <f>I17+I18-I16</f>
        <v>-1734065.25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18305.939999999999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18582.03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276.08999999999997</v>
      </c>
    </row>
    <row r="26" spans="1:14" x14ac:dyDescent="0.25">
      <c r="A26" s="6" t="s">
        <v>44</v>
      </c>
      <c r="B26" s="5">
        <f>B4+E5+I17+I18</f>
        <v>21246188.399999999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139755.4</v>
      </c>
    </row>
    <row r="28" spans="1:14" x14ac:dyDescent="0.25">
      <c r="A28" s="6" t="s">
        <v>48</v>
      </c>
      <c r="B28" s="5">
        <f>B12+E8+I25</f>
        <v>4474.82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0</v>
      </c>
      <c r="D34" s="6" t="s">
        <v>53</v>
      </c>
      <c r="E34" s="5">
        <v>1930455</v>
      </c>
      <c r="G34" s="6" t="s">
        <v>88</v>
      </c>
      <c r="H34" s="23">
        <v>25.71</v>
      </c>
      <c r="I34" s="6" t="s">
        <v>56</v>
      </c>
      <c r="J34" s="23">
        <v>26.73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972</v>
      </c>
      <c r="D35" s="6" t="s">
        <v>55</v>
      </c>
      <c r="E35" s="15">
        <v>382906</v>
      </c>
      <c r="G35" s="6" t="s">
        <v>58</v>
      </c>
      <c r="H35" s="23">
        <v>24.21</v>
      </c>
      <c r="I35" s="6" t="s">
        <v>84</v>
      </c>
      <c r="J35" s="23">
        <v>24.56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0</v>
      </c>
      <c r="D36" s="6" t="s">
        <v>57</v>
      </c>
      <c r="E36" s="15">
        <v>11190</v>
      </c>
      <c r="G36" s="6" t="s">
        <v>76</v>
      </c>
      <c r="H36" s="23">
        <v>23.24</v>
      </c>
      <c r="I36" s="6" t="s">
        <v>58</v>
      </c>
      <c r="J36" s="23">
        <v>24.01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-4283</v>
      </c>
      <c r="G37" s="6" t="s">
        <v>52</v>
      </c>
      <c r="H37" s="23">
        <v>23.1</v>
      </c>
      <c r="I37" s="6" t="s">
        <v>76</v>
      </c>
      <c r="J37" s="23">
        <v>23.56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972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4266065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-61467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-46069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128</v>
      </c>
      <c r="D43" s="6" t="s">
        <v>67</v>
      </c>
      <c r="E43" s="5">
        <v>-15399</v>
      </c>
      <c r="G43" s="6" t="s">
        <v>52</v>
      </c>
      <c r="H43" s="22">
        <v>2.4E-2</v>
      </c>
    </row>
    <row r="44" spans="1:23" x14ac:dyDescent="0.25">
      <c r="A44" s="6" t="s">
        <v>88</v>
      </c>
      <c r="B44" s="13">
        <v>1575</v>
      </c>
      <c r="D44" s="6" t="s">
        <v>71</v>
      </c>
      <c r="E44" s="5">
        <f>E40-E45</f>
        <v>1635815</v>
      </c>
    </row>
    <row r="45" spans="1:23" x14ac:dyDescent="0.25">
      <c r="A45" s="6" t="s">
        <v>58</v>
      </c>
      <c r="B45" s="13">
        <v>1186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4275785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2889</v>
      </c>
      <c r="C47" s="18"/>
      <c r="D47" s="6" t="s">
        <v>89</v>
      </c>
      <c r="E47" s="5">
        <f>E46-E45</f>
        <v>1645535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-16</v>
      </c>
      <c r="J48" s="13">
        <v>-36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-47</v>
      </c>
      <c r="J49" s="13">
        <v>-125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-53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-2.81</v>
      </c>
      <c r="I55" s="9">
        <v>-0.47</v>
      </c>
      <c r="J55" s="9">
        <v>-50.6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-2.41</v>
      </c>
      <c r="I56" s="9">
        <v>4.47</v>
      </c>
      <c r="J56" s="9">
        <v>-50.2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-1.21</v>
      </c>
      <c r="I57" s="9">
        <v>7.63</v>
      </c>
      <c r="J57" s="9">
        <v>-49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-0.21</v>
      </c>
      <c r="I58" s="9">
        <v>8.6300000000000008</v>
      </c>
      <c r="J58" s="9">
        <v>-48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-8.02</v>
      </c>
      <c r="I60" s="9">
        <v>-3.37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-26.62</v>
      </c>
      <c r="I61" s="9">
        <v>-19.11</v>
      </c>
      <c r="J61" s="9"/>
      <c r="K61" s="9">
        <v>8.7899999999999991</v>
      </c>
    </row>
    <row r="62" spans="1:11" x14ac:dyDescent="0.25">
      <c r="G62" s="27" t="s">
        <v>103</v>
      </c>
      <c r="H62" s="9">
        <v>-55.02</v>
      </c>
      <c r="I62" s="9">
        <v>-47.51</v>
      </c>
      <c r="J62" s="9"/>
      <c r="K62" s="9">
        <v>8.7899999999999991</v>
      </c>
    </row>
    <row r="63" spans="1:11" x14ac:dyDescent="0.25">
      <c r="G63" s="27" t="s">
        <v>118</v>
      </c>
      <c r="H63" s="9">
        <v>-64.819999999999993</v>
      </c>
      <c r="I63" s="9">
        <v>-57.31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-17.71</v>
      </c>
      <c r="I65" s="9">
        <v>-10.97</v>
      </c>
      <c r="J65" s="9"/>
      <c r="K65" s="9">
        <v>6.07</v>
      </c>
    </row>
    <row r="66" spans="7:11" x14ac:dyDescent="0.25">
      <c r="G66" s="27" t="s">
        <v>106</v>
      </c>
      <c r="H66" s="9">
        <v>-54.91</v>
      </c>
      <c r="I66" s="9">
        <v>-47.34</v>
      </c>
      <c r="J66" s="9"/>
      <c r="K66" s="9">
        <v>8.2100000000000009</v>
      </c>
    </row>
    <row r="67" spans="7:11" x14ac:dyDescent="0.25">
      <c r="G67" s="27" t="s">
        <v>107</v>
      </c>
      <c r="H67" s="9">
        <v>-143.71</v>
      </c>
      <c r="I67" s="9">
        <v>-136.13999999999999</v>
      </c>
      <c r="J67" s="9"/>
      <c r="K67" s="9">
        <v>8.2100000000000009</v>
      </c>
    </row>
    <row r="68" spans="7:11" x14ac:dyDescent="0.25">
      <c r="G68" s="27" t="s">
        <v>119</v>
      </c>
      <c r="H68" s="9">
        <v>-237.91</v>
      </c>
      <c r="I68" s="9">
        <v>-230.34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13571320.550000001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44321275.619999997</v>
      </c>
      <c r="D4" s="6" t="s">
        <v>7</v>
      </c>
      <c r="E4" s="7">
        <v>3067300.35</v>
      </c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127590734.68000001</v>
      </c>
      <c r="D5" s="6" t="s">
        <v>10</v>
      </c>
      <c r="E5" s="5">
        <v>10504020.199999999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83269459.060000002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>
        <v>5764.39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297713.39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59966367.359999992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16215954.560000001</v>
      </c>
      <c r="D3" s="6" t="s">
        <v>2</v>
      </c>
      <c r="E3" s="7">
        <v>11119318.5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33865050.509999998</v>
      </c>
      <c r="D4" s="6" t="s">
        <v>7</v>
      </c>
      <c r="E4" s="26">
        <v>6608404.9500000002</v>
      </c>
      <c r="H4" s="6" t="s">
        <v>87</v>
      </c>
      <c r="I4" s="9">
        <v>0</v>
      </c>
      <c r="J4" s="9">
        <v>-7</v>
      </c>
    </row>
    <row r="5" spans="1:10" x14ac:dyDescent="0.25">
      <c r="A5" s="6" t="s">
        <v>9</v>
      </c>
      <c r="B5" s="5">
        <f>B4+B6</f>
        <v>115091830.62</v>
      </c>
      <c r="D5" s="6" t="s">
        <v>10</v>
      </c>
      <c r="E5" s="5">
        <v>4510913.5999999996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81226780.109999999</v>
      </c>
      <c r="D6" s="6" t="s">
        <v>12</v>
      </c>
      <c r="E6" s="5"/>
      <c r="H6" s="6" t="s">
        <v>74</v>
      </c>
      <c r="I6" s="9">
        <v>1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3548.8</v>
      </c>
      <c r="G8" s="6"/>
      <c r="H8" s="6"/>
      <c r="I8" s="9"/>
    </row>
    <row r="9" spans="1:10" x14ac:dyDescent="0.25">
      <c r="A9" s="6" t="s">
        <v>18</v>
      </c>
      <c r="B9" s="5">
        <v>10825.55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E8+'20180809_Open'!E10</f>
        <v>47460</v>
      </c>
      <c r="G10" s="6"/>
      <c r="H10" s="6" t="s">
        <v>22</v>
      </c>
      <c r="I10" s="10">
        <f>SUM(I4:I7)</f>
        <v>12</v>
      </c>
    </row>
    <row r="11" spans="1:10" x14ac:dyDescent="0.25">
      <c r="A11" s="6" t="s">
        <v>23</v>
      </c>
      <c r="B11" s="5">
        <f>B9+'20180809_Open'!B11</f>
        <v>333693.84000000008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1265.5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B12+'20180809_Open'!B13</f>
        <v>69514.64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13275206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3673907.38</v>
      </c>
    </row>
    <row r="18" spans="1:14" x14ac:dyDescent="0.25">
      <c r="G18" s="6" t="s">
        <v>10</v>
      </c>
      <c r="H18" s="5"/>
      <c r="I18" s="11">
        <v>1353555</v>
      </c>
    </row>
    <row r="19" spans="1:14" x14ac:dyDescent="0.25">
      <c r="A19" s="5"/>
      <c r="G19" s="6" t="s">
        <v>35</v>
      </c>
      <c r="H19" s="5"/>
      <c r="I19" s="11">
        <f>I17+I18-I16</f>
        <v>-1701354.2599999998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17925.009999999998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18305.939999999999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380.93</v>
      </c>
    </row>
    <row r="26" spans="1:14" x14ac:dyDescent="0.25">
      <c r="A26" s="6" t="s">
        <v>44</v>
      </c>
      <c r="B26" s="5">
        <f>B4+E5+I17+I18</f>
        <v>43403426.490000002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135280.57999999999</v>
      </c>
    </row>
    <row r="28" spans="1:14" x14ac:dyDescent="0.25">
      <c r="A28" s="6" t="s">
        <v>48</v>
      </c>
      <c r="B28" s="5">
        <f>B12+E8+I25</f>
        <v>5195.2300000000005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128</v>
      </c>
      <c r="D34" s="6" t="s">
        <v>53</v>
      </c>
      <c r="E34" s="5">
        <v>1494017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1575</v>
      </c>
      <c r="D35" s="6" t="s">
        <v>55</v>
      </c>
      <c r="E35" s="15">
        <v>799912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1186</v>
      </c>
      <c r="D36" s="6" t="s">
        <v>57</v>
      </c>
      <c r="E36" s="15">
        <v>26613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-9780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2889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4327532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-47115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-97337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</v>
      </c>
      <c r="D43" s="6" t="s">
        <v>67</v>
      </c>
      <c r="E43" s="5">
        <v>50223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2832</v>
      </c>
      <c r="D44" s="6" t="s">
        <v>71</v>
      </c>
      <c r="E44" s="5">
        <f>E40-E45</f>
        <v>1697282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4422466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5144</v>
      </c>
      <c r="C47" s="18"/>
      <c r="D47" s="6" t="s">
        <v>89</v>
      </c>
      <c r="E47" s="5">
        <f>E46-E45</f>
        <v>1792216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-16</v>
      </c>
      <c r="J48" s="13">
        <v>-36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-53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-3.22</v>
      </c>
      <c r="I55" s="9">
        <v>-0.88</v>
      </c>
      <c r="J55" s="9">
        <v>-49.6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-3.62</v>
      </c>
      <c r="I56" s="9">
        <v>3.26</v>
      </c>
      <c r="J56" s="9">
        <v>-50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-0.62</v>
      </c>
      <c r="I57" s="9">
        <v>8.2200000000000006</v>
      </c>
      <c r="J57" s="9">
        <v>-47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-0.62</v>
      </c>
      <c r="I58" s="9">
        <v>5.84</v>
      </c>
      <c r="J58" s="9">
        <v>-47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-11.53</v>
      </c>
      <c r="I60" s="9">
        <v>-6.88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-27.33</v>
      </c>
      <c r="I61" s="9">
        <v>-19.82</v>
      </c>
      <c r="J61" s="9"/>
      <c r="K61" s="9">
        <v>8.7899999999999991</v>
      </c>
    </row>
    <row r="62" spans="1:11" x14ac:dyDescent="0.25">
      <c r="G62" s="27" t="s">
        <v>103</v>
      </c>
      <c r="H62" s="9">
        <v>-51.53</v>
      </c>
      <c r="I62" s="9">
        <v>-44.02</v>
      </c>
      <c r="J62" s="9"/>
      <c r="K62" s="9">
        <v>8.7899999999999991</v>
      </c>
    </row>
    <row r="63" spans="1:11" x14ac:dyDescent="0.25">
      <c r="G63" s="27" t="s">
        <v>118</v>
      </c>
      <c r="H63" s="9">
        <v>-64.53</v>
      </c>
      <c r="I63" s="9">
        <v>-57.02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-27.77</v>
      </c>
      <c r="I65" s="9">
        <v>-21.03</v>
      </c>
      <c r="J65" s="9"/>
      <c r="K65" s="9">
        <v>6.07</v>
      </c>
    </row>
    <row r="66" spans="7:11" x14ac:dyDescent="0.25">
      <c r="G66" s="27" t="s">
        <v>106</v>
      </c>
      <c r="H66" s="9">
        <v>-60.57</v>
      </c>
      <c r="I66" s="9">
        <v>-53</v>
      </c>
      <c r="J66" s="9"/>
      <c r="K66" s="9">
        <v>8.2100000000000009</v>
      </c>
    </row>
    <row r="67" spans="7:11" x14ac:dyDescent="0.25">
      <c r="G67" s="27" t="s">
        <v>107</v>
      </c>
      <c r="H67" s="9">
        <v>-146.77000000000001</v>
      </c>
      <c r="I67" s="9">
        <v>-139.19999999999999</v>
      </c>
      <c r="J67" s="9"/>
      <c r="K67" s="9">
        <v>8.2100000000000009</v>
      </c>
    </row>
    <row r="68" spans="7:11" x14ac:dyDescent="0.25">
      <c r="G68" s="27" t="s">
        <v>119</v>
      </c>
      <c r="H68" s="9">
        <v>-233.77</v>
      </c>
      <c r="I68" s="9">
        <v>-226.2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A17" sqref="A1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13673661.060000001</v>
      </c>
      <c r="D3" s="6" t="s">
        <v>2</v>
      </c>
      <c r="E3" s="7">
        <v>11543169.35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40450949.189999998</v>
      </c>
      <c r="D4" s="6" t="s">
        <v>7</v>
      </c>
      <c r="E4" s="26">
        <v>3648871.75</v>
      </c>
      <c r="H4" s="6" t="s">
        <v>87</v>
      </c>
      <c r="I4" s="9">
        <v>2</v>
      </c>
      <c r="J4" s="9">
        <v>-1</v>
      </c>
    </row>
    <row r="5" spans="1:10" x14ac:dyDescent="0.25">
      <c r="A5" s="6" t="s">
        <v>9</v>
      </c>
      <c r="B5" s="5">
        <f>B4+B6</f>
        <v>114127973.25</v>
      </c>
      <c r="D5" s="6" t="s">
        <v>10</v>
      </c>
      <c r="E5" s="5">
        <v>7894297.5999999996</v>
      </c>
      <c r="H5" s="6" t="s">
        <v>15</v>
      </c>
      <c r="I5" s="9">
        <v>14</v>
      </c>
      <c r="J5" s="9">
        <v>0</v>
      </c>
    </row>
    <row r="6" spans="1:10" x14ac:dyDescent="0.25">
      <c r="A6" s="6" t="s">
        <v>7</v>
      </c>
      <c r="B6" s="7">
        <v>73677024.060000002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2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144</v>
      </c>
      <c r="G8" s="6"/>
      <c r="H8" s="6"/>
      <c r="I8" s="9"/>
    </row>
    <row r="9" spans="1:10" x14ac:dyDescent="0.25">
      <c r="A9" s="6" t="s">
        <v>18</v>
      </c>
      <c r="B9" s="5">
        <v>3363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E8+'20180808_Open'!E10</f>
        <v>43911.199999999997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B9+'20180808_Open'!B11</f>
        <v>322868.2900000001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472.84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B12+'20180808_Open'!B13</f>
        <v>68249.14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16219306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2759716.41</v>
      </c>
    </row>
    <row r="18" spans="1:14" x14ac:dyDescent="0.25">
      <c r="G18" s="6" t="s">
        <v>10</v>
      </c>
      <c r="H18" s="5"/>
      <c r="I18" s="11">
        <v>1980288</v>
      </c>
    </row>
    <row r="19" spans="1:14" x14ac:dyDescent="0.25">
      <c r="A19" s="5"/>
      <c r="G19" s="6" t="s">
        <v>35</v>
      </c>
      <c r="H19" s="5"/>
      <c r="I19" s="11">
        <f>I17+I18-I16</f>
        <v>-1988812.2299999995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17771.66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17925.009999999998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153.35</v>
      </c>
    </row>
    <row r="26" spans="1:14" x14ac:dyDescent="0.25">
      <c r="A26" s="6" t="s">
        <v>44</v>
      </c>
      <c r="B26" s="5">
        <f>B4+E5+I17+I18</f>
        <v>53085251.200000003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130085.34999999999</v>
      </c>
    </row>
    <row r="28" spans="1:14" x14ac:dyDescent="0.25">
      <c r="A28" s="6" t="s">
        <v>48</v>
      </c>
      <c r="B28" s="5">
        <f>B12+E8+I25</f>
        <v>770.18999999999994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147</v>
      </c>
      <c r="D34" s="6" t="s">
        <v>53</v>
      </c>
      <c r="E34" s="5">
        <v>2249346</v>
      </c>
      <c r="G34" s="6" t="s">
        <v>88</v>
      </c>
      <c r="H34" s="23">
        <v>26.73</v>
      </c>
      <c r="I34" s="6" t="s">
        <v>56</v>
      </c>
      <c r="J34" s="23">
        <v>26.01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2832</v>
      </c>
      <c r="D35" s="6" t="s">
        <v>55</v>
      </c>
      <c r="E35" s="15">
        <v>608935</v>
      </c>
      <c r="G35" s="6" t="s">
        <v>58</v>
      </c>
      <c r="H35" s="23">
        <v>24.56</v>
      </c>
      <c r="I35" s="6" t="s">
        <v>84</v>
      </c>
      <c r="J35" s="23">
        <v>23.88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9039</v>
      </c>
      <c r="G36" s="6" t="s">
        <v>76</v>
      </c>
      <c r="H36" s="23">
        <v>24.01</v>
      </c>
      <c r="I36" s="6" t="s">
        <v>58</v>
      </c>
      <c r="J36" s="23">
        <v>23.34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-7007</v>
      </c>
      <c r="G37" s="6" t="s">
        <v>52</v>
      </c>
      <c r="H37" s="23">
        <v>23.56</v>
      </c>
      <c r="I37" s="6" t="s">
        <v>76</v>
      </c>
      <c r="J37" s="23">
        <v>23.12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5144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4374646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-3440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-7830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144</v>
      </c>
      <c r="D43" s="6" t="s">
        <v>67</v>
      </c>
      <c r="E43" s="5">
        <v>4390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2747</v>
      </c>
      <c r="D44" s="6" t="s">
        <v>71</v>
      </c>
      <c r="E44" s="5">
        <f>E40-E45</f>
        <v>1744396</v>
      </c>
    </row>
    <row r="45" spans="1:23" x14ac:dyDescent="0.25">
      <c r="A45" s="6" t="s">
        <v>58</v>
      </c>
      <c r="B45" s="13">
        <v>2165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0</v>
      </c>
      <c r="C46" s="5"/>
      <c r="D46" s="6" t="s">
        <v>86</v>
      </c>
      <c r="E46" s="5">
        <v>4488692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5056</v>
      </c>
      <c r="C47" s="18"/>
      <c r="D47" s="6" t="s">
        <v>89</v>
      </c>
      <c r="E47" s="5">
        <f>E46-E45</f>
        <v>1858442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-2.4</v>
      </c>
      <c r="I55" s="9">
        <v>-0.06</v>
      </c>
      <c r="J55" s="9">
        <v>-49.4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-5.4</v>
      </c>
      <c r="I56" s="9">
        <v>1.48</v>
      </c>
      <c r="J56" s="9">
        <v>-52.4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-4.4000000000000004</v>
      </c>
      <c r="I57" s="9">
        <v>4.4400000000000004</v>
      </c>
      <c r="J57" s="9">
        <v>-51.4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-3</v>
      </c>
      <c r="I58" s="9">
        <v>5.84</v>
      </c>
      <c r="J58" s="9">
        <v>-50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-9.7100000000000009</v>
      </c>
      <c r="I60" s="9">
        <v>-5.0599999999999996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-30.51</v>
      </c>
      <c r="I61" s="9">
        <v>-23</v>
      </c>
      <c r="J61" s="9"/>
      <c r="K61" s="9">
        <v>8.7899999999999991</v>
      </c>
    </row>
    <row r="62" spans="1:11" x14ac:dyDescent="0.25">
      <c r="G62" s="27" t="s">
        <v>103</v>
      </c>
      <c r="H62" s="9">
        <v>-54.51</v>
      </c>
      <c r="I62" s="9">
        <v>-47</v>
      </c>
      <c r="J62" s="9"/>
      <c r="K62" s="9">
        <v>8.7899999999999991</v>
      </c>
    </row>
    <row r="63" spans="1:11" x14ac:dyDescent="0.25">
      <c r="G63" s="27" t="s">
        <v>118</v>
      </c>
      <c r="H63" s="9">
        <v>-64.31</v>
      </c>
      <c r="I63" s="9">
        <v>-56.8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-25.17</v>
      </c>
      <c r="I65" s="9">
        <v>-18.43</v>
      </c>
      <c r="J65" s="9"/>
      <c r="K65" s="9">
        <v>6.07</v>
      </c>
    </row>
    <row r="66" spans="7:11" x14ac:dyDescent="0.25">
      <c r="G66" s="27" t="s">
        <v>106</v>
      </c>
      <c r="H66" s="9">
        <v>-69.17</v>
      </c>
      <c r="I66" s="9">
        <v>-61.6</v>
      </c>
      <c r="J66" s="9"/>
      <c r="K66" s="9">
        <v>8.2100000000000009</v>
      </c>
    </row>
    <row r="67" spans="7:11" x14ac:dyDescent="0.25">
      <c r="G67" s="27" t="s">
        <v>107</v>
      </c>
      <c r="H67" s="9">
        <v>-154.37</v>
      </c>
      <c r="I67" s="9">
        <v>-146.80000000000001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-234.97</v>
      </c>
      <c r="I68" s="9">
        <v>-227.4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12823785.109999999</v>
      </c>
      <c r="D3" s="6" t="s">
        <v>2</v>
      </c>
      <c r="E3" s="7">
        <v>15539882.35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37852104.18</v>
      </c>
      <c r="D4" s="6" t="s">
        <v>7</v>
      </c>
      <c r="E4" s="26">
        <v>7291352.3499999996</v>
      </c>
      <c r="H4" s="6" t="s">
        <v>87</v>
      </c>
      <c r="I4" s="9">
        <v>1</v>
      </c>
      <c r="J4" s="9">
        <v>-5</v>
      </c>
    </row>
    <row r="5" spans="1:10" x14ac:dyDescent="0.25">
      <c r="A5" s="6" t="s">
        <v>9</v>
      </c>
      <c r="B5" s="5">
        <f>B4+B6</f>
        <v>110679672.97999999</v>
      </c>
      <c r="D5" s="6" t="s">
        <v>10</v>
      </c>
      <c r="E5" s="5">
        <v>8248530</v>
      </c>
      <c r="H5" s="6" t="s">
        <v>15</v>
      </c>
      <c r="I5" s="9">
        <v>17</v>
      </c>
      <c r="J5" s="9">
        <v>0</v>
      </c>
    </row>
    <row r="6" spans="1:10" x14ac:dyDescent="0.25">
      <c r="A6" s="6" t="s">
        <v>7</v>
      </c>
      <c r="B6" s="7">
        <v>72827568.799999997</v>
      </c>
      <c r="D6" s="6" t="s">
        <v>12</v>
      </c>
      <c r="E6" s="5"/>
      <c r="H6" s="6" t="s">
        <v>74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1582.4</v>
      </c>
      <c r="G8" s="6"/>
      <c r="H8" s="6"/>
      <c r="I8" s="9"/>
    </row>
    <row r="9" spans="1:10" x14ac:dyDescent="0.25">
      <c r="A9" s="6" t="s">
        <v>18</v>
      </c>
      <c r="B9" s="5">
        <v>3783.69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60000000</v>
      </c>
      <c r="D10" s="6" t="s">
        <v>21</v>
      </c>
      <c r="E10" s="5">
        <f>E8+'20180807_Open'!E10</f>
        <v>43767.199999999997</v>
      </c>
      <c r="G10" s="6"/>
      <c r="H10" s="6" t="s">
        <v>22</v>
      </c>
      <c r="I10" s="10">
        <f>SUM(I4:I7)</f>
        <v>21</v>
      </c>
    </row>
    <row r="11" spans="1:10" x14ac:dyDescent="0.25">
      <c r="A11" s="6" t="s">
        <v>23</v>
      </c>
      <c r="B11" s="5">
        <f>B9+'20180807_Open'!B11</f>
        <v>319505.2900000001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1426.47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B12+'20180807_Open'!B13</f>
        <v>67776.3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14961306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2514135.86</v>
      </c>
    </row>
    <row r="18" spans="1:14" x14ac:dyDescent="0.25">
      <c r="G18" s="6" t="s">
        <v>10</v>
      </c>
      <c r="H18" s="5"/>
      <c r="I18" s="11">
        <v>2331342</v>
      </c>
    </row>
    <row r="19" spans="1:14" x14ac:dyDescent="0.25">
      <c r="A19" s="5"/>
      <c r="G19" s="6" t="s">
        <v>35</v>
      </c>
      <c r="H19" s="5"/>
      <c r="I19" s="11">
        <f>I17+I18-I16</f>
        <v>-1883338.7800000003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17551.63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17771.66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220.03</v>
      </c>
    </row>
    <row r="26" spans="1:14" x14ac:dyDescent="0.25">
      <c r="A26" s="6" t="s">
        <v>44</v>
      </c>
      <c r="B26" s="5">
        <f>B4+E5+I17+I18</f>
        <v>50946112.039999999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129315.16</v>
      </c>
    </row>
    <row r="28" spans="1:14" x14ac:dyDescent="0.25">
      <c r="A28" s="6" t="s">
        <v>48</v>
      </c>
      <c r="B28" s="5">
        <f>B12+E8+I25</f>
        <v>3228.9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144</v>
      </c>
      <c r="D34" s="6" t="s">
        <v>53</v>
      </c>
      <c r="E34" s="5">
        <v>-295782</v>
      </c>
      <c r="G34" s="6" t="s">
        <v>88</v>
      </c>
      <c r="H34" s="23">
        <v>26.01</v>
      </c>
      <c r="I34" s="6" t="s">
        <v>56</v>
      </c>
      <c r="J34" s="23">
        <v>26.18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2747</v>
      </c>
      <c r="D35" s="6" t="s">
        <v>55</v>
      </c>
      <c r="E35" s="15">
        <v>577028</v>
      </c>
      <c r="G35" s="6" t="s">
        <v>58</v>
      </c>
      <c r="H35" s="23">
        <v>23.88</v>
      </c>
      <c r="I35" s="6" t="s">
        <v>84</v>
      </c>
      <c r="J35" s="23">
        <v>24.07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2165</v>
      </c>
      <c r="D36" s="6" t="s">
        <v>57</v>
      </c>
      <c r="E36" s="15">
        <v>6868</v>
      </c>
      <c r="G36" s="6" t="s">
        <v>76</v>
      </c>
      <c r="H36" s="23">
        <v>23.34</v>
      </c>
      <c r="I36" s="6" t="s">
        <v>58</v>
      </c>
      <c r="J36" s="23">
        <v>23.62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0</v>
      </c>
      <c r="D37" s="6" t="s">
        <v>59</v>
      </c>
      <c r="E37" s="5">
        <v>-6599</v>
      </c>
      <c r="G37" s="6" t="s">
        <v>52</v>
      </c>
      <c r="H37" s="23">
        <v>23.12</v>
      </c>
      <c r="I37" s="6" t="s">
        <v>76</v>
      </c>
      <c r="J37" s="23">
        <v>23.01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5056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4378086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14627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-97929</v>
      </c>
      <c r="G42" s="6" t="s">
        <v>76</v>
      </c>
      <c r="H42" s="22">
        <v>0.01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178</v>
      </c>
      <c r="D43" s="6" t="s">
        <v>67</v>
      </c>
      <c r="E43" s="5">
        <v>112556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2935</v>
      </c>
      <c r="D44" s="6" t="s">
        <v>71</v>
      </c>
      <c r="E44" s="5">
        <f>E40-E45</f>
        <v>1747836</v>
      </c>
    </row>
    <row r="45" spans="1:23" x14ac:dyDescent="0.25">
      <c r="A45" s="6" t="s">
        <v>58</v>
      </c>
      <c r="B45" s="13">
        <v>2809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321</v>
      </c>
      <c r="C46" s="5"/>
      <c r="D46" s="6" t="s">
        <v>86</v>
      </c>
      <c r="E46" s="5">
        <v>4501224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6243</v>
      </c>
      <c r="C47" s="18"/>
      <c r="D47" s="6" t="s">
        <v>89</v>
      </c>
      <c r="E47" s="5">
        <f>E46-E45</f>
        <v>1870974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-18</v>
      </c>
      <c r="J48" s="13">
        <v>-37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-43</v>
      </c>
      <c r="J49" s="13">
        <v>-119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-2</v>
      </c>
      <c r="I50" s="13">
        <v>-55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1.02</v>
      </c>
      <c r="I55" s="9">
        <v>3.36</v>
      </c>
      <c r="J55" s="9">
        <v>-49.2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-2.78</v>
      </c>
      <c r="I56" s="9">
        <v>4.0999999999999996</v>
      </c>
      <c r="J56" s="9">
        <v>-53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-0.18</v>
      </c>
      <c r="I57" s="9">
        <v>8.66</v>
      </c>
      <c r="J57" s="9">
        <v>-50.4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-1.58</v>
      </c>
      <c r="I58" s="9">
        <v>7.26</v>
      </c>
      <c r="J58" s="9">
        <v>-51.8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-10.07</v>
      </c>
      <c r="I60" s="9">
        <v>-5.42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-27.07</v>
      </c>
      <c r="I61" s="9">
        <v>-19.559999999999999</v>
      </c>
      <c r="J61" s="9"/>
      <c r="K61" s="9">
        <v>8.7899999999999991</v>
      </c>
    </row>
    <row r="62" spans="1:11" x14ac:dyDescent="0.25">
      <c r="G62" s="27" t="s">
        <v>103</v>
      </c>
      <c r="H62" s="9">
        <v>-53.27</v>
      </c>
      <c r="I62" s="9">
        <v>-45.76</v>
      </c>
      <c r="J62" s="9"/>
      <c r="K62" s="9">
        <v>8.7899999999999991</v>
      </c>
    </row>
    <row r="63" spans="1:11" x14ac:dyDescent="0.25">
      <c r="G63" s="27" t="s">
        <v>118</v>
      </c>
      <c r="H63" s="9">
        <v>-67.87</v>
      </c>
      <c r="I63" s="9">
        <v>-60.36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-21.13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-57.3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-135.5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-212.5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9803462.7300000004</v>
      </c>
      <c r="D3" s="6" t="s">
        <v>2</v>
      </c>
      <c r="E3" s="7">
        <v>14280653.75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60231328.729999997</v>
      </c>
      <c r="D4" s="6" t="s">
        <v>7</v>
      </c>
      <c r="E4" s="26">
        <v>5212777.25</v>
      </c>
      <c r="H4" s="6" t="s">
        <v>87</v>
      </c>
      <c r="I4" s="9">
        <v>4</v>
      </c>
      <c r="J4" s="9">
        <v>-4</v>
      </c>
    </row>
    <row r="5" spans="1:10" x14ac:dyDescent="0.25">
      <c r="A5" s="6" t="s">
        <v>9</v>
      </c>
      <c r="B5" s="5">
        <f>B4+B6</f>
        <v>109037188.61</v>
      </c>
      <c r="D5" s="6" t="s">
        <v>10</v>
      </c>
      <c r="E5" s="5">
        <v>9067876.5</v>
      </c>
      <c r="H5" s="6" t="s">
        <v>15</v>
      </c>
      <c r="I5" s="9">
        <v>10</v>
      </c>
      <c r="J5" s="9">
        <v>0</v>
      </c>
    </row>
    <row r="6" spans="1:10" x14ac:dyDescent="0.25">
      <c r="A6" s="6" t="s">
        <v>7</v>
      </c>
      <c r="B6" s="7">
        <v>48805859.880000003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3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222.4</v>
      </c>
      <c r="G8" s="6"/>
      <c r="H8" s="6"/>
      <c r="I8" s="9"/>
    </row>
    <row r="9" spans="1:10" x14ac:dyDescent="0.25">
      <c r="A9" s="6" t="s">
        <v>18</v>
      </c>
      <c r="B9" s="5">
        <v>2397.15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39000000</v>
      </c>
      <c r="D10" s="6" t="s">
        <v>21</v>
      </c>
      <c r="E10" s="5">
        <f>E8+'20180806_Open'!E10</f>
        <v>42184.799999999996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B9+'20180806_Open'!B11</f>
        <v>315721.60000000009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1246.6199999999999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B12+'20180806_Open'!B13</f>
        <v>66349.83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24570806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17234.120000000003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17551.63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317.51</v>
      </c>
    </row>
    <row r="26" spans="1:14" x14ac:dyDescent="0.25">
      <c r="A26" s="6" t="s">
        <v>44</v>
      </c>
      <c r="B26" s="5">
        <f>B4+E5+I17+I18</f>
        <v>69299205.229999989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126086.26000000001</v>
      </c>
    </row>
    <row r="28" spans="1:14" x14ac:dyDescent="0.25">
      <c r="A28" s="6" t="s">
        <v>48</v>
      </c>
      <c r="B28" s="5">
        <f>B12+E8+I25</f>
        <v>1786.53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178</v>
      </c>
      <c r="D34" s="6" t="s">
        <v>53</v>
      </c>
      <c r="E34" s="5">
        <v>2061911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2935</v>
      </c>
      <c r="D35" s="6" t="s">
        <v>55</v>
      </c>
      <c r="E35" s="15">
        <v>711140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2809</v>
      </c>
      <c r="D36" s="6" t="s">
        <v>57</v>
      </c>
      <c r="E36" s="15">
        <v>12877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321</v>
      </c>
      <c r="D37" s="6" t="s">
        <v>59</v>
      </c>
      <c r="E37" s="5">
        <v>-7946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6243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4363459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24358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22293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342</v>
      </c>
      <c r="D43" s="6" t="s">
        <v>67</v>
      </c>
      <c r="E43" s="5">
        <v>2064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2950</v>
      </c>
      <c r="D44" s="6" t="s">
        <v>71</v>
      </c>
      <c r="E44" s="5">
        <f>E40-E45</f>
        <v>1733209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4590580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6468</v>
      </c>
      <c r="C47" s="18"/>
      <c r="D47" s="6" t="s">
        <v>89</v>
      </c>
      <c r="E47" s="5">
        <f>E46-E45</f>
        <v>1960330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-20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-46</v>
      </c>
      <c r="J49" s="13">
        <v>-122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-56</v>
      </c>
      <c r="J50" s="13">
        <v>-211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120</v>
      </c>
      <c r="E54" s="29">
        <v>5872.82</v>
      </c>
      <c r="H54" s="27"/>
      <c r="I54" s="27"/>
      <c r="J54" s="27"/>
      <c r="K54" s="27"/>
    </row>
    <row r="55" spans="1:11" x14ac:dyDescent="0.25">
      <c r="D55" s="14" t="s">
        <v>114</v>
      </c>
      <c r="E55" s="29">
        <f>SUM(E51:E54)</f>
        <v>108378.1</v>
      </c>
      <c r="G55" s="27" t="s">
        <v>97</v>
      </c>
      <c r="H55" s="9">
        <v>2.2599999999999998</v>
      </c>
      <c r="I55" s="9">
        <v>4.5999999999999996</v>
      </c>
      <c r="J55" s="9">
        <v>-46.2</v>
      </c>
      <c r="K55" s="9">
        <v>2.82</v>
      </c>
    </row>
    <row r="56" spans="1:11" x14ac:dyDescent="0.25">
      <c r="D56" s="28" t="s">
        <v>113</v>
      </c>
      <c r="G56" s="27" t="s">
        <v>98</v>
      </c>
      <c r="H56" s="9">
        <v>-1.34</v>
      </c>
      <c r="I56" s="9">
        <v>5.54</v>
      </c>
      <c r="J56" s="9">
        <v>-49.8</v>
      </c>
      <c r="K56" s="9">
        <v>7.37</v>
      </c>
    </row>
    <row r="57" spans="1:11" x14ac:dyDescent="0.25">
      <c r="D57" s="14" t="s">
        <v>109</v>
      </c>
      <c r="E57" s="29">
        <v>88041.33</v>
      </c>
      <c r="G57" s="27" t="s">
        <v>99</v>
      </c>
      <c r="H57" s="9">
        <v>1.06</v>
      </c>
      <c r="I57" s="9">
        <v>9.9</v>
      </c>
      <c r="J57" s="9">
        <v>-47.4</v>
      </c>
      <c r="K57" s="9">
        <v>9.32</v>
      </c>
    </row>
    <row r="58" spans="1:11" x14ac:dyDescent="0.25">
      <c r="D58" s="14" t="s">
        <v>110</v>
      </c>
      <c r="E58" s="29">
        <v>468924.39</v>
      </c>
      <c r="G58" s="27" t="s">
        <v>117</v>
      </c>
      <c r="H58" s="9">
        <v>1.66</v>
      </c>
      <c r="I58" s="9">
        <v>10.5</v>
      </c>
      <c r="J58" s="9">
        <v>-46.8</v>
      </c>
      <c r="K58" s="9">
        <v>9.32</v>
      </c>
    </row>
    <row r="59" spans="1:11" x14ac:dyDescent="0.25">
      <c r="D59" s="14" t="s">
        <v>111</v>
      </c>
      <c r="E59" s="29">
        <v>673407.56</v>
      </c>
      <c r="H59" s="9"/>
      <c r="J59" s="9"/>
      <c r="K59" s="9"/>
    </row>
    <row r="60" spans="1:11" x14ac:dyDescent="0.25">
      <c r="D60" s="14" t="s">
        <v>120</v>
      </c>
      <c r="E60" s="29">
        <v>55839.7</v>
      </c>
      <c r="G60" s="27" t="s">
        <v>101</v>
      </c>
      <c r="H60" s="9">
        <v>-13.47</v>
      </c>
      <c r="I60" s="9">
        <v>-8.82</v>
      </c>
      <c r="J60" s="9"/>
      <c r="K60" s="9">
        <v>4.63</v>
      </c>
    </row>
    <row r="61" spans="1:11" x14ac:dyDescent="0.25">
      <c r="D61" s="14" t="s">
        <v>114</v>
      </c>
      <c r="E61" s="29">
        <f>SUM(E57:E60)</f>
        <v>1286212.98</v>
      </c>
      <c r="G61" s="27" t="s">
        <v>102</v>
      </c>
      <c r="H61" s="9">
        <v>-33.07</v>
      </c>
      <c r="I61" s="9">
        <v>-25.56</v>
      </c>
      <c r="J61" s="9"/>
      <c r="K61" s="9">
        <v>8.7899999999999991</v>
      </c>
    </row>
    <row r="62" spans="1:11" x14ac:dyDescent="0.25">
      <c r="G62" s="27" t="s">
        <v>103</v>
      </c>
      <c r="H62" s="9">
        <v>-58.27</v>
      </c>
      <c r="I62" s="9">
        <v>-50.76</v>
      </c>
      <c r="J62" s="9"/>
      <c r="K62" s="9">
        <v>8.7899999999999991</v>
      </c>
    </row>
    <row r="63" spans="1:11" x14ac:dyDescent="0.25">
      <c r="G63" s="27" t="s">
        <v>118</v>
      </c>
      <c r="H63" s="9">
        <v>-65.67</v>
      </c>
      <c r="I63" s="9">
        <v>-58.16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-19.25</v>
      </c>
      <c r="I65" s="9">
        <v>-12.51</v>
      </c>
      <c r="J65" s="9"/>
      <c r="K65" s="9">
        <v>6.07</v>
      </c>
    </row>
    <row r="66" spans="7:11" x14ac:dyDescent="0.25">
      <c r="G66" s="27" t="s">
        <v>106</v>
      </c>
      <c r="H66" s="9">
        <v>-64.45</v>
      </c>
      <c r="I66" s="9">
        <v>-56.88</v>
      </c>
      <c r="J66" s="9"/>
      <c r="K66" s="9">
        <v>8.2100000000000009</v>
      </c>
    </row>
    <row r="67" spans="7:11" x14ac:dyDescent="0.25">
      <c r="G67" s="27" t="s">
        <v>107</v>
      </c>
      <c r="H67" s="9">
        <v>-152.85</v>
      </c>
      <c r="I67" s="9">
        <v>-145.28</v>
      </c>
      <c r="J67" s="9"/>
      <c r="K67" s="9">
        <v>8.2100000000000009</v>
      </c>
    </row>
    <row r="68" spans="7:11" x14ac:dyDescent="0.25">
      <c r="G68" s="27" t="s">
        <v>119</v>
      </c>
      <c r="H68" s="9">
        <v>-233.85</v>
      </c>
      <c r="I68" s="9">
        <v>-226.28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6" sqref="B4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23469681.120000001</v>
      </c>
      <c r="D3" s="6" t="s">
        <v>2</v>
      </c>
      <c r="E3" s="7">
        <v>15677685.15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60195531.939999998</v>
      </c>
      <c r="D4" s="6" t="s">
        <v>7</v>
      </c>
      <c r="E4" s="26">
        <v>6478262.3499999996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107666848.40000001</v>
      </c>
      <c r="D5" s="6" t="s">
        <v>10</v>
      </c>
      <c r="E5" s="5">
        <v>9199422.8000000007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47471316.460000001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80</v>
      </c>
      <c r="G8" s="6"/>
      <c r="H8" s="6"/>
      <c r="I8" s="9"/>
    </row>
    <row r="9" spans="1:10" x14ac:dyDescent="0.25">
      <c r="A9" s="6" t="s">
        <v>18</v>
      </c>
      <c r="B9" s="5">
        <v>1635.34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24000000</v>
      </c>
      <c r="D10" s="6" t="s">
        <v>21</v>
      </c>
      <c r="E10" s="5">
        <f>E8+'20180803_Open'!E10</f>
        <v>41962.399999999994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B9+'20180803_Open'!B11</f>
        <v>313324.45000000007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730.63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B12+'20180803_Open'!B13</f>
        <v>65103.21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24499606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2782935.3</v>
      </c>
    </row>
    <row r="18" spans="1:14" x14ac:dyDescent="0.25">
      <c r="G18" s="6" t="s">
        <v>10</v>
      </c>
      <c r="H18" s="5"/>
      <c r="I18" s="11">
        <v>1852245</v>
      </c>
    </row>
    <row r="19" spans="1:14" x14ac:dyDescent="0.25">
      <c r="A19" s="5"/>
      <c r="G19" s="6" t="s">
        <v>35</v>
      </c>
      <c r="H19" s="5"/>
      <c r="I19" s="11">
        <f>I17+I18-I16</f>
        <v>-2093636.3399999999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16930.63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17234.120000000003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303.49</v>
      </c>
    </row>
    <row r="26" spans="1:14" x14ac:dyDescent="0.25">
      <c r="A26" s="6" t="s">
        <v>44</v>
      </c>
      <c r="B26" s="5">
        <f>B4+E5+I17+I18</f>
        <v>74030135.039999992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124299.72999999998</v>
      </c>
    </row>
    <row r="28" spans="1:14" x14ac:dyDescent="0.25">
      <c r="A28" s="6" t="s">
        <v>48</v>
      </c>
      <c r="B28" s="5">
        <f>B12+E8+I25</f>
        <v>1114.1199999999999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342</v>
      </c>
      <c r="D34" s="6" t="s">
        <v>53</v>
      </c>
      <c r="E34" s="5">
        <v>2555619</v>
      </c>
      <c r="G34" s="6" t="s">
        <v>88</v>
      </c>
      <c r="H34" s="23">
        <v>26.18</v>
      </c>
      <c r="I34" s="6" t="s">
        <v>56</v>
      </c>
      <c r="J34" s="23">
        <v>23.86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2950</v>
      </c>
      <c r="D35" s="6" t="s">
        <v>55</v>
      </c>
      <c r="E35" s="15">
        <v>911888</v>
      </c>
      <c r="G35" s="6" t="s">
        <v>58</v>
      </c>
      <c r="H35" s="23">
        <v>24.07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17514</v>
      </c>
      <c r="G36" s="6" t="s">
        <v>76</v>
      </c>
      <c r="H36" s="23">
        <v>23.62</v>
      </c>
      <c r="I36" s="6" t="s">
        <v>58</v>
      </c>
      <c r="J36" s="23">
        <v>22.28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23.01</v>
      </c>
      <c r="I37" s="6" t="s">
        <v>76</v>
      </c>
      <c r="J37" s="23">
        <v>21.73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6468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4339102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15908</v>
      </c>
      <c r="G41" s="6" t="s">
        <v>58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9923</v>
      </c>
      <c r="G42" s="6" t="s">
        <v>76</v>
      </c>
      <c r="H42" s="22">
        <v>1.0999999999999999E-2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425</v>
      </c>
      <c r="D43" s="6" t="s">
        <v>67</v>
      </c>
      <c r="E43" s="5">
        <v>5985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2952</v>
      </c>
      <c r="D44" s="6" t="s">
        <v>71</v>
      </c>
      <c r="E44" s="5">
        <f>E40-E45</f>
        <v>1708852</v>
      </c>
    </row>
    <row r="45" spans="1:23" x14ac:dyDescent="0.25">
      <c r="A45" s="6" t="s">
        <v>58</v>
      </c>
      <c r="B45" s="13">
        <v>2824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4563912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6553</v>
      </c>
      <c r="C47" s="18"/>
      <c r="D47" s="6" t="s">
        <v>89</v>
      </c>
      <c r="E47" s="5">
        <f>E46-E45</f>
        <v>1933662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-15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0</v>
      </c>
      <c r="I49" s="13">
        <v>-36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-51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-7.5</v>
      </c>
      <c r="I55" s="9">
        <v>-5.16</v>
      </c>
      <c r="J55" s="9">
        <v>-51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-6.5</v>
      </c>
      <c r="I56" s="9">
        <v>0.38</v>
      </c>
      <c r="J56" s="9">
        <v>-50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-2.9</v>
      </c>
      <c r="I57" s="9">
        <v>5.94</v>
      </c>
      <c r="J57" s="9">
        <v>-46.4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-10.5</v>
      </c>
      <c r="I58" s="9">
        <v>-1.66</v>
      </c>
      <c r="J58" s="9">
        <v>-54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-31.68</v>
      </c>
      <c r="I60" s="9">
        <v>-27.05</v>
      </c>
      <c r="J60" s="9"/>
      <c r="K60" s="9">
        <v>4.63</v>
      </c>
    </row>
    <row r="61" spans="1:11" x14ac:dyDescent="0.25">
      <c r="G61" s="27" t="s">
        <v>102</v>
      </c>
      <c r="H61" s="9">
        <v>-49.08</v>
      </c>
      <c r="I61" s="9">
        <v>-40.29</v>
      </c>
      <c r="J61" s="9"/>
      <c r="K61" s="9">
        <v>8.7899999999999991</v>
      </c>
    </row>
    <row r="62" spans="1:11" x14ac:dyDescent="0.25">
      <c r="G62" s="27" t="s">
        <v>103</v>
      </c>
      <c r="H62" s="9">
        <v>-72.28</v>
      </c>
      <c r="I62" s="9">
        <v>-63.49</v>
      </c>
      <c r="J62" s="9"/>
      <c r="K62" s="9">
        <v>8.7899999999999991</v>
      </c>
    </row>
    <row r="63" spans="1:11" x14ac:dyDescent="0.25">
      <c r="G63" s="27" t="s">
        <v>118</v>
      </c>
      <c r="H63" s="9">
        <v>-85.28</v>
      </c>
      <c r="I63" s="9">
        <v>-76.489999999999995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-51.55</v>
      </c>
      <c r="I65" s="9">
        <v>-45.48</v>
      </c>
      <c r="J65" s="9"/>
      <c r="K65" s="9">
        <v>6.07</v>
      </c>
    </row>
    <row r="66" spans="7:11" x14ac:dyDescent="0.25">
      <c r="G66" s="27" t="s">
        <v>106</v>
      </c>
      <c r="H66" s="9">
        <v>-93.15</v>
      </c>
      <c r="I66" s="9">
        <v>-89.94</v>
      </c>
      <c r="J66" s="9"/>
      <c r="K66" s="9">
        <v>8.2100000000000009</v>
      </c>
    </row>
    <row r="67" spans="7:11" x14ac:dyDescent="0.25">
      <c r="G67" s="27" t="s">
        <v>107</v>
      </c>
      <c r="H67" s="9">
        <v>-181.75</v>
      </c>
      <c r="I67" s="9">
        <v>-173.54</v>
      </c>
      <c r="J67" s="9"/>
      <c r="K67" s="9">
        <v>8.2100000000000009</v>
      </c>
    </row>
    <row r="68" spans="7:11" x14ac:dyDescent="0.25">
      <c r="G68" s="27" t="s">
        <v>119</v>
      </c>
      <c r="H68" s="9">
        <v>-260.95</v>
      </c>
      <c r="I68" s="9">
        <v>-252.74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1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26">
        <v>15557330.17</v>
      </c>
      <c r="D3" s="6" t="s">
        <v>2</v>
      </c>
      <c r="E3" s="7">
        <v>16725049.15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61752503.299999997</v>
      </c>
      <c r="D4" s="6" t="s">
        <v>7</v>
      </c>
      <c r="E4" s="26">
        <v>6840946.5499999998</v>
      </c>
      <c r="H4" s="6" t="s">
        <v>87</v>
      </c>
      <c r="I4" s="9">
        <v>16</v>
      </c>
      <c r="J4" s="9">
        <v>-4</v>
      </c>
    </row>
    <row r="5" spans="1:10" x14ac:dyDescent="0.25">
      <c r="A5" s="6" t="s">
        <v>9</v>
      </c>
      <c r="B5" s="5">
        <f>B4+B6</f>
        <v>107315948.55</v>
      </c>
      <c r="D5" s="6" t="s">
        <v>10</v>
      </c>
      <c r="E5" s="5">
        <v>9884102.5999999996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45563445.25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507.2</v>
      </c>
      <c r="G8" s="6"/>
      <c r="H8" s="6"/>
      <c r="I8" s="9"/>
    </row>
    <row r="9" spans="1:10" x14ac:dyDescent="0.25">
      <c r="A9" s="6" t="s">
        <v>18</v>
      </c>
      <c r="B9" s="5">
        <v>6115.08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30000000</v>
      </c>
      <c r="D10" s="6" t="s">
        <v>21</v>
      </c>
      <c r="E10" s="5">
        <f>E8+'20180802_Open'!E10</f>
        <v>41882.399999999994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B9+'20180802_Open'!B11</f>
        <v>311689.11000000004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1741.06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B12+'20180802_Open'!B13</f>
        <v>64372.58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24860106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1906666.49</v>
      </c>
    </row>
    <row r="18" spans="1:14" x14ac:dyDescent="0.25">
      <c r="G18" s="6" t="s">
        <v>10</v>
      </c>
      <c r="H18" s="5"/>
      <c r="I18" s="11">
        <v>2793177</v>
      </c>
    </row>
    <row r="19" spans="1:14" x14ac:dyDescent="0.25">
      <c r="A19" s="5"/>
      <c r="G19" s="6" t="s">
        <v>35</v>
      </c>
      <c r="H19" s="5"/>
      <c r="I19" s="11">
        <f>I17+I18-I16</f>
        <v>-2028973.1499999994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16574.490000000002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16930.63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356.14</v>
      </c>
    </row>
    <row r="26" spans="1:14" x14ac:dyDescent="0.25">
      <c r="A26" s="6" t="s">
        <v>44</v>
      </c>
      <c r="B26" s="5">
        <f>B4+E5+I17+I18</f>
        <v>76336449.389999986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123185.61</v>
      </c>
    </row>
    <row r="28" spans="1:14" x14ac:dyDescent="0.25">
      <c r="A28" s="6" t="s">
        <v>48</v>
      </c>
      <c r="B28" s="5">
        <f>B12+E8+I25</f>
        <v>2604.3999999999996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425</v>
      </c>
      <c r="D34" s="6" t="s">
        <v>53</v>
      </c>
      <c r="E34" s="5">
        <v>2328030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2952</v>
      </c>
      <c r="D35" s="6" t="s">
        <v>55</v>
      </c>
      <c r="E35" s="15">
        <v>886959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2824</v>
      </c>
      <c r="D36" s="6" t="s">
        <v>57</v>
      </c>
      <c r="E36" s="15">
        <v>17376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-9758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4323194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16160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8947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697</v>
      </c>
      <c r="D43" s="6" t="s">
        <v>67</v>
      </c>
      <c r="E43" s="5">
        <v>7213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2725</v>
      </c>
      <c r="D44" s="6" t="s">
        <v>71</v>
      </c>
      <c r="E44" s="5">
        <f>E40-E45</f>
        <v>1692944</v>
      </c>
    </row>
    <row r="45" spans="1:23" x14ac:dyDescent="0.25">
      <c r="A45" s="6" t="s">
        <v>58</v>
      </c>
      <c r="B45" s="13">
        <v>2764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352</v>
      </c>
      <c r="C46" s="5"/>
      <c r="D46" s="6" t="s">
        <v>86</v>
      </c>
      <c r="E46" s="5">
        <v>4588836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6538</v>
      </c>
      <c r="C47" s="18"/>
      <c r="D47" s="6" t="s">
        <v>89</v>
      </c>
      <c r="E47" s="5">
        <f>E46-E45</f>
        <v>1958586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9489173.7100000009</v>
      </c>
      <c r="D3" s="6" t="s">
        <v>2</v>
      </c>
      <c r="E3" s="7">
        <v>16505781.35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52034392.619999997</v>
      </c>
      <c r="D4" s="6" t="s">
        <v>7</v>
      </c>
      <c r="E4" s="26">
        <v>6366022.6500000004</v>
      </c>
      <c r="H4" s="6" t="s">
        <v>87</v>
      </c>
      <c r="I4" s="9">
        <v>16</v>
      </c>
      <c r="J4" s="9">
        <v>-1</v>
      </c>
    </row>
    <row r="5" spans="1:10" x14ac:dyDescent="0.25">
      <c r="A5" s="6" t="s">
        <v>9</v>
      </c>
      <c r="B5" s="5">
        <f>B4+B6</f>
        <v>108526854.65000001</v>
      </c>
      <c r="D5" s="6" t="s">
        <v>10</v>
      </c>
      <c r="E5" s="5">
        <v>10139758.699999999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56492462.030000001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776</v>
      </c>
      <c r="G8" s="6"/>
      <c r="H8" s="6"/>
      <c r="I8" s="9"/>
    </row>
    <row r="9" spans="1:10" x14ac:dyDescent="0.25">
      <c r="A9" s="6" t="s">
        <v>18</v>
      </c>
      <c r="B9" s="5">
        <v>3288.32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47000000</v>
      </c>
      <c r="D10" s="6" t="s">
        <v>21</v>
      </c>
      <c r="E10" s="5">
        <f>E8+'20180801_Open'!E10</f>
        <v>41375.199999999997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B9+'20180801_Open'!B11</f>
        <v>305574.03000000003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1093.74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B12+'20180801_Open'!B13</f>
        <v>62631.520000000004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20510206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2184701.9300000002</v>
      </c>
    </row>
    <row r="18" spans="1:14" x14ac:dyDescent="0.25">
      <c r="G18" s="6" t="s">
        <v>10</v>
      </c>
      <c r="H18" s="5"/>
      <c r="I18" s="11">
        <v>2818665</v>
      </c>
    </row>
    <row r="19" spans="1:14" x14ac:dyDescent="0.25">
      <c r="A19" s="5"/>
      <c r="G19" s="6" t="s">
        <v>35</v>
      </c>
      <c r="H19" s="5"/>
      <c r="I19" s="11">
        <f>I17+I18-I16</f>
        <v>-1725449.71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16398.93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16574.490000000002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175.56</v>
      </c>
    </row>
    <row r="26" spans="1:14" x14ac:dyDescent="0.25">
      <c r="A26" s="6" t="s">
        <v>44</v>
      </c>
      <c r="B26" s="5">
        <f>B4+E5+I17+I18</f>
        <v>67177518.25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120581.21</v>
      </c>
    </row>
    <row r="28" spans="1:14" x14ac:dyDescent="0.25">
      <c r="A28" s="6" t="s">
        <v>48</v>
      </c>
      <c r="B28" s="5">
        <f>B12+E8+I25</f>
        <v>2045.3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697</v>
      </c>
      <c r="D34" s="6" t="s">
        <v>53</v>
      </c>
      <c r="E34" s="5">
        <v>1632000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2725</v>
      </c>
      <c r="D35" s="6" t="s">
        <v>55</v>
      </c>
      <c r="E35" s="15">
        <v>1289460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2764</v>
      </c>
      <c r="D36" s="6" t="s">
        <v>57</v>
      </c>
      <c r="E36" s="15">
        <v>23139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-14124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6538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4307034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-11538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-62559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877</v>
      </c>
      <c r="D43" s="6" t="s">
        <v>67</v>
      </c>
      <c r="E43" s="5">
        <v>51021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2568</v>
      </c>
      <c r="D44" s="6" t="s">
        <v>71</v>
      </c>
      <c r="E44" s="5">
        <f>E40-E45</f>
        <v>1676784</v>
      </c>
    </row>
    <row r="45" spans="1:23" x14ac:dyDescent="0.25">
      <c r="A45" s="6" t="s">
        <v>58</v>
      </c>
      <c r="B45" s="13">
        <v>2679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287</v>
      </c>
      <c r="C46" s="5"/>
      <c r="D46" s="6" t="s">
        <v>86</v>
      </c>
      <c r="E46" s="5">
        <v>4569891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6411</v>
      </c>
      <c r="C47" s="18"/>
      <c r="D47" s="6" t="s">
        <v>89</v>
      </c>
      <c r="E47" s="5">
        <f>E46-E45</f>
        <v>1939641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8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5524617.8300000001</v>
      </c>
      <c r="D3" s="6" t="s">
        <v>2</v>
      </c>
      <c r="E3" s="7">
        <v>16642895.35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44198834.07</v>
      </c>
      <c r="D4" s="6" t="s">
        <v>7</v>
      </c>
      <c r="E4" s="7">
        <v>5782703.3499999996</v>
      </c>
      <c r="H4" s="6" t="s">
        <v>87</v>
      </c>
      <c r="I4" s="9">
        <v>15</v>
      </c>
      <c r="J4" s="9">
        <v>-1</v>
      </c>
    </row>
    <row r="5" spans="1:10" x14ac:dyDescent="0.25">
      <c r="A5" s="6" t="s">
        <v>9</v>
      </c>
      <c r="B5" s="5">
        <f>B4+B6</f>
        <v>112728024.22</v>
      </c>
      <c r="D5" s="6" t="s">
        <v>10</v>
      </c>
      <c r="E5" s="5">
        <v>10860192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68529190.150000006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323.2</v>
      </c>
      <c r="G8" s="6"/>
      <c r="H8" s="6"/>
      <c r="I8" s="9"/>
    </row>
    <row r="9" spans="1:10" x14ac:dyDescent="0.25">
      <c r="A9" s="6" t="s">
        <v>18</v>
      </c>
      <c r="B9" s="5">
        <v>4572.32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E8+'20180731_Open'!E10</f>
        <v>40599.199999999997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B9+'20180731_Open'!B11</f>
        <v>302285.71000000002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756.69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61537.780000000006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17032306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2465888.4900000002</v>
      </c>
    </row>
    <row r="18" spans="1:14" x14ac:dyDescent="0.25">
      <c r="G18" s="6" t="s">
        <v>10</v>
      </c>
      <c r="H18" s="5"/>
      <c r="I18" s="11">
        <v>2733336</v>
      </c>
    </row>
    <row r="19" spans="1:14" x14ac:dyDescent="0.25">
      <c r="A19" s="5"/>
      <c r="G19" s="6" t="s">
        <v>35</v>
      </c>
      <c r="H19" s="5"/>
      <c r="I19" s="11">
        <f>I17+I18-I16</f>
        <v>-1529592.1499999994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16240.880000000001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16398.93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158.05000000000001</v>
      </c>
    </row>
    <row r="26" spans="1:14" x14ac:dyDescent="0.25">
      <c r="A26" s="6" t="s">
        <v>44</v>
      </c>
      <c r="B26" s="5">
        <f>B4+E5+I17+I18</f>
        <v>60258250.560000002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118535.91</v>
      </c>
    </row>
    <row r="28" spans="1:14" x14ac:dyDescent="0.25">
      <c r="A28" s="6" t="s">
        <v>48</v>
      </c>
      <c r="B28" s="5">
        <f>B12+E8+I25</f>
        <v>1237.94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877</v>
      </c>
      <c r="D34" s="6" t="s">
        <v>53</v>
      </c>
      <c r="E34" s="5">
        <v>-765284</v>
      </c>
      <c r="G34" s="6" t="s">
        <v>88</v>
      </c>
      <c r="H34" s="23">
        <v>21.74</v>
      </c>
      <c r="I34" s="6" t="s">
        <v>56</v>
      </c>
      <c r="J34" s="23">
        <v>21.62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2568</v>
      </c>
      <c r="D35" s="6" t="s">
        <v>55</v>
      </c>
      <c r="E35" s="15">
        <v>1315886</v>
      </c>
      <c r="G35" s="6" t="s">
        <v>58</v>
      </c>
      <c r="H35" s="23">
        <v>20.97</v>
      </c>
      <c r="I35" s="6" t="s">
        <v>84</v>
      </c>
      <c r="J35" s="23">
        <v>20.93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2679</v>
      </c>
      <c r="D36" s="6" t="s">
        <v>57</v>
      </c>
      <c r="E36" s="15">
        <v>20015</v>
      </c>
      <c r="G36" s="6" t="s">
        <v>76</v>
      </c>
      <c r="H36" s="23">
        <v>20.92</v>
      </c>
      <c r="I36" s="6" t="s">
        <v>58</v>
      </c>
      <c r="J36" s="23">
        <v>20.88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287</v>
      </c>
      <c r="D37" s="6" t="s">
        <v>59</v>
      </c>
      <c r="E37" s="5">
        <v>-13159</v>
      </c>
      <c r="G37" s="6" t="s">
        <v>52</v>
      </c>
      <c r="H37" s="23">
        <v>20.63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4318572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-7761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17385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911</v>
      </c>
      <c r="D43" s="6" t="s">
        <v>67</v>
      </c>
      <c r="E43" s="5">
        <v>-25145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2598</v>
      </c>
      <c r="D44" s="6" t="s">
        <v>71</v>
      </c>
      <c r="E44" s="5">
        <f>E40-E45</f>
        <v>1688322</v>
      </c>
    </row>
    <row r="45" spans="1:23" x14ac:dyDescent="0.25">
      <c r="A45" s="6" t="s">
        <v>58</v>
      </c>
      <c r="B45" s="13">
        <v>2633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254</v>
      </c>
      <c r="C46" s="5"/>
      <c r="D46" s="6" t="s">
        <v>86</v>
      </c>
      <c r="E46" s="5">
        <v>4544201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6396</v>
      </c>
      <c r="C47" s="18"/>
      <c r="D47" s="6" t="s">
        <v>89</v>
      </c>
      <c r="E47" s="5">
        <f>E46-E45</f>
        <v>1913951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-10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-30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-38</v>
      </c>
      <c r="J50" s="13">
        <v>-181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2.48</v>
      </c>
      <c r="I55" s="9">
        <v>5.3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2.68</v>
      </c>
      <c r="I56" s="9">
        <v>10.050000000000001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2.2799999999999998</v>
      </c>
      <c r="I57" s="9">
        <v>11.6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6.48</v>
      </c>
      <c r="I58" s="9">
        <v>15.8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-5.0599999999999996</v>
      </c>
      <c r="I60" s="9">
        <v>-0.43</v>
      </c>
      <c r="J60" s="9"/>
      <c r="K60" s="9">
        <v>4.63</v>
      </c>
    </row>
    <row r="61" spans="1:11" x14ac:dyDescent="0.25">
      <c r="G61" s="27" t="s">
        <v>102</v>
      </c>
      <c r="H61" s="9">
        <v>-15.86</v>
      </c>
      <c r="I61" s="9">
        <v>-7.07</v>
      </c>
      <c r="J61" s="9"/>
      <c r="K61" s="9">
        <v>8.7899999999999991</v>
      </c>
    </row>
    <row r="62" spans="1:11" x14ac:dyDescent="0.25">
      <c r="G62" s="27" t="s">
        <v>103</v>
      </c>
      <c r="H62" s="9">
        <v>-35.86</v>
      </c>
      <c r="I62" s="9">
        <v>-27.07</v>
      </c>
      <c r="J62" s="9"/>
      <c r="K62" s="9">
        <v>8.7899999999999991</v>
      </c>
    </row>
    <row r="63" spans="1:11" x14ac:dyDescent="0.25">
      <c r="G63" s="27" t="s">
        <v>118</v>
      </c>
      <c r="H63" s="9">
        <v>-44.26</v>
      </c>
      <c r="I63" s="9">
        <v>-35.47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-31.32</v>
      </c>
      <c r="I65" s="9">
        <v>-25.25</v>
      </c>
      <c r="J65" s="9"/>
      <c r="K65" s="9">
        <v>6.07</v>
      </c>
    </row>
    <row r="66" spans="7:11" x14ac:dyDescent="0.25">
      <c r="G66" s="27" t="s">
        <v>106</v>
      </c>
      <c r="H66" s="9">
        <v>-62.32</v>
      </c>
      <c r="I66" s="9">
        <v>-54.11</v>
      </c>
      <c r="J66" s="9"/>
      <c r="K66" s="9">
        <v>8.2100000000000009</v>
      </c>
    </row>
    <row r="67" spans="7:11" x14ac:dyDescent="0.25">
      <c r="G67" s="27" t="s">
        <v>107</v>
      </c>
      <c r="H67" s="9">
        <v>-136.72</v>
      </c>
      <c r="I67" s="9">
        <v>-128.51</v>
      </c>
      <c r="J67" s="9"/>
      <c r="K67" s="9">
        <v>8.2100000000000009</v>
      </c>
    </row>
    <row r="68" spans="7:11" x14ac:dyDescent="0.25">
      <c r="G68" s="27" t="s">
        <v>119</v>
      </c>
      <c r="H68" s="9">
        <v>-216.92</v>
      </c>
      <c r="I68" s="9">
        <v>-208.71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69</vt:i4>
      </vt:variant>
    </vt:vector>
  </HeadingPairs>
  <TitlesOfParts>
    <vt:vector size="69" baseType="lpstr">
      <vt:lpstr>20180813_Open</vt:lpstr>
      <vt:lpstr>20180810_Open</vt:lpstr>
      <vt:lpstr>20180809_Open</vt:lpstr>
      <vt:lpstr>20180808_Open</vt:lpstr>
      <vt:lpstr>20180807_Open</vt:lpstr>
      <vt:lpstr>20180806_Open</vt:lpstr>
      <vt:lpstr>20180803_Open</vt:lpstr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2018-08-13T00:35:13Z</dcterms:modified>
</cp:coreProperties>
</file>