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0" yWindow="495" windowWidth="4770" windowHeight="2010"/>
  </bookViews>
  <sheets>
    <sheet name="2018模板" sheetId="1" r:id="rId1"/>
  </sheets>
  <externalReferences>
    <externalReference r:id="rId2"/>
  </externalReferences>
  <calcPr calcId="144525"/>
</workbook>
</file>

<file path=xl/calcChain.xml><?xml version="1.0" encoding="utf-8"?>
<calcChain xmlns="http://schemas.openxmlformats.org/spreadsheetml/2006/main">
  <c r="F15" i="1" l="1"/>
  <c r="F79" i="1"/>
  <c r="F73" i="1"/>
  <c r="F67" i="1"/>
  <c r="F53" i="1"/>
  <c r="F30" i="1"/>
  <c r="F6" i="1"/>
  <c r="C77" i="1"/>
  <c r="D63" i="1"/>
  <c r="D51" i="1"/>
  <c r="D52" i="1"/>
  <c r="D25" i="1"/>
  <c r="D19" i="1"/>
  <c r="O19" i="1"/>
  <c r="K72" i="1"/>
  <c r="K63" i="1"/>
  <c r="I58" i="1"/>
  <c r="I45" i="1"/>
  <c r="K52" i="1"/>
  <c r="J40" i="1"/>
  <c r="I24" i="1"/>
  <c r="I29" i="1"/>
  <c r="I5" i="1"/>
  <c r="L49" i="1"/>
  <c r="M27" i="1"/>
  <c r="M77" i="1"/>
  <c r="L61" i="1"/>
  <c r="O40" i="1"/>
  <c r="M59" i="1"/>
  <c r="M52" i="1"/>
  <c r="M35" i="1"/>
  <c r="L39" i="1"/>
  <c r="O41" i="1"/>
  <c r="D78" i="1"/>
  <c r="C65" i="1"/>
  <c r="D44" i="1"/>
  <c r="D45" i="1"/>
  <c r="C27" i="1"/>
  <c r="D20" i="1"/>
  <c r="C61" i="1"/>
  <c r="D41" i="1"/>
  <c r="C25" i="1"/>
  <c r="N12" i="1"/>
  <c r="J71" i="1"/>
  <c r="J64" i="1"/>
  <c r="I50" i="1"/>
  <c r="J45" i="1"/>
  <c r="J22" i="1"/>
  <c r="I27" i="1"/>
  <c r="L60" i="1"/>
  <c r="O29" i="1"/>
  <c r="N64" i="1"/>
  <c r="N47" i="1"/>
  <c r="L62" i="1"/>
  <c r="M49" i="1"/>
  <c r="O21" i="1"/>
  <c r="N49" i="1"/>
  <c r="N57" i="1"/>
  <c r="L5" i="1"/>
  <c r="D28" i="1"/>
  <c r="J66" i="1"/>
  <c r="I52" i="1"/>
  <c r="M72" i="1"/>
  <c r="M44" i="1"/>
  <c r="D60" i="1"/>
  <c r="C47" i="1"/>
  <c r="C28" i="1"/>
  <c r="L19" i="1"/>
  <c r="K78" i="1"/>
  <c r="I59" i="1"/>
  <c r="K43" i="1"/>
  <c r="I40" i="1"/>
  <c r="J35" i="1"/>
  <c r="K27" i="1"/>
  <c r="L64" i="1"/>
  <c r="M38" i="1"/>
  <c r="M5" i="1"/>
  <c r="O52" i="1"/>
  <c r="N60" i="1"/>
  <c r="N40" i="1"/>
  <c r="K60" i="1"/>
  <c r="K26" i="1"/>
  <c r="N22" i="1"/>
  <c r="N78" i="1"/>
  <c r="N23" i="1"/>
  <c r="D61" i="1"/>
  <c r="D50" i="1"/>
  <c r="C19" i="1"/>
  <c r="K12" i="1"/>
  <c r="I71" i="1"/>
  <c r="J59" i="1"/>
  <c r="K45" i="1"/>
  <c r="I49" i="1"/>
  <c r="J25" i="1"/>
  <c r="K24" i="1"/>
  <c r="N58" i="1"/>
  <c r="L26" i="1"/>
  <c r="N52" i="1"/>
  <c r="L45" i="1"/>
  <c r="O57" i="1"/>
  <c r="N45" i="1"/>
  <c r="L28" i="1"/>
  <c r="N35" i="1"/>
  <c r="C59" i="1"/>
  <c r="D35" i="1"/>
  <c r="O12" i="1"/>
  <c r="I41" i="1"/>
  <c r="I25" i="1"/>
  <c r="M20" i="1"/>
  <c r="L38" i="1"/>
  <c r="O50" i="1"/>
  <c r="C39" i="1"/>
  <c r="K59" i="1"/>
  <c r="N59" i="1"/>
  <c r="O27" i="1"/>
  <c r="L50" i="1"/>
  <c r="C71" i="1"/>
  <c r="C62" i="1"/>
  <c r="C43" i="1"/>
  <c r="C42" i="1"/>
  <c r="C24" i="1"/>
  <c r="D13" i="1"/>
  <c r="J12" i="1"/>
  <c r="J78" i="1"/>
  <c r="I60" i="1"/>
  <c r="J63" i="1"/>
  <c r="K51" i="1"/>
  <c r="K39" i="1"/>
  <c r="K50" i="1"/>
  <c r="J29" i="1"/>
  <c r="K29" i="1"/>
  <c r="M65" i="1"/>
  <c r="L44" i="1"/>
  <c r="L23" i="1"/>
  <c r="O61" i="1"/>
  <c r="L57" i="1"/>
  <c r="M36" i="1"/>
  <c r="N72" i="1"/>
  <c r="L47" i="1"/>
  <c r="M26" i="1"/>
  <c r="N14" i="1"/>
  <c r="M43" i="1"/>
  <c r="C72" i="1"/>
  <c r="D65" i="1"/>
  <c r="C37" i="1"/>
  <c r="C36" i="1"/>
  <c r="D27" i="1"/>
  <c r="D12" i="1"/>
  <c r="C60" i="1"/>
  <c r="C40" i="1"/>
  <c r="C13" i="1"/>
  <c r="N11" i="1"/>
  <c r="I61" i="1"/>
  <c r="I62" i="1"/>
  <c r="I36" i="1"/>
  <c r="J37" i="1"/>
  <c r="I28" i="1"/>
  <c r="I20" i="1"/>
  <c r="O51" i="1"/>
  <c r="N24" i="1"/>
  <c r="L72" i="1"/>
  <c r="M42" i="1"/>
  <c r="L77" i="1"/>
  <c r="O42" i="1"/>
  <c r="M47" i="1"/>
  <c r="O45" i="1"/>
  <c r="N41" i="1"/>
  <c r="L46" i="1"/>
  <c r="M19" i="1"/>
  <c r="I63" i="1"/>
  <c r="I21" i="1"/>
  <c r="N46" i="1"/>
  <c r="M23" i="1"/>
  <c r="D59" i="1"/>
  <c r="D47" i="1"/>
  <c r="C20" i="1"/>
  <c r="L12" i="1"/>
  <c r="K71" i="1"/>
  <c r="K65" i="1"/>
  <c r="K41" i="1"/>
  <c r="K46" i="1"/>
  <c r="K23" i="1"/>
  <c r="I23" i="1"/>
  <c r="O59" i="1"/>
  <c r="N28" i="1"/>
  <c r="L58" i="1"/>
  <c r="M46" i="1"/>
  <c r="O62" i="1"/>
  <c r="N26" i="1"/>
  <c r="K47" i="1"/>
  <c r="J27" i="1"/>
  <c r="O64" i="1"/>
  <c r="L59" i="1"/>
  <c r="M22" i="1"/>
  <c r="D57" i="1"/>
  <c r="C49" i="1"/>
  <c r="C14" i="1"/>
  <c r="M11" i="1"/>
  <c r="I65" i="1"/>
  <c r="I66" i="1"/>
  <c r="I39" i="1"/>
  <c r="I43" i="1"/>
  <c r="K25" i="1"/>
  <c r="I14" i="1"/>
  <c r="O47" i="1"/>
  <c r="N21" i="1"/>
  <c r="M66" i="1"/>
  <c r="M39" i="1"/>
  <c r="O66" i="1"/>
  <c r="M40" i="1"/>
  <c r="M29" i="1"/>
  <c r="L36" i="1"/>
  <c r="C58" i="1"/>
  <c r="D29" i="1"/>
  <c r="L11" i="1"/>
  <c r="J43" i="1"/>
  <c r="K14" i="1"/>
  <c r="L78" i="1"/>
  <c r="M63" i="1"/>
  <c r="N44" i="1"/>
  <c r="D34" i="1"/>
  <c r="K42" i="1"/>
  <c r="N65" i="1"/>
  <c r="I64" i="1"/>
  <c r="N38" i="1"/>
  <c r="D64" i="1"/>
  <c r="C57" i="1"/>
  <c r="C52" i="1"/>
  <c r="C51" i="1"/>
  <c r="D24" i="1"/>
  <c r="C11" i="1"/>
  <c r="I12" i="1"/>
  <c r="I77" i="1"/>
  <c r="J65" i="1"/>
  <c r="I57" i="1"/>
  <c r="I51" i="1"/>
  <c r="I44" i="1"/>
  <c r="J47" i="1"/>
  <c r="K21" i="1"/>
  <c r="J20" i="1"/>
  <c r="M61" i="1"/>
  <c r="L40" i="1"/>
  <c r="L14" i="1"/>
  <c r="N77" i="1"/>
  <c r="O49" i="1"/>
  <c r="L27" i="1"/>
  <c r="M64" i="1"/>
  <c r="L43" i="1"/>
  <c r="L22" i="1"/>
  <c r="L42" i="1"/>
  <c r="M25" i="1"/>
  <c r="D58" i="1"/>
  <c r="C64" i="1"/>
  <c r="C45" i="1"/>
  <c r="C44" i="1"/>
  <c r="C26" i="1"/>
  <c r="D48" i="1"/>
  <c r="D40" i="1"/>
  <c r="C21" i="1"/>
  <c r="D5" i="1"/>
  <c r="O11" i="1"/>
  <c r="K58" i="1"/>
  <c r="K57" i="1"/>
  <c r="I46" i="1"/>
  <c r="I47" i="1"/>
  <c r="I26" i="1"/>
  <c r="J5" i="1"/>
  <c r="M45" i="1"/>
  <c r="N5" i="1"/>
  <c r="N63" i="1"/>
  <c r="O37" i="1"/>
  <c r="L63" i="1"/>
  <c r="M37" i="1"/>
  <c r="L21" i="1"/>
  <c r="M21" i="1"/>
  <c r="L25" i="1"/>
  <c r="N37" i="1"/>
  <c r="M12" i="1"/>
  <c r="J57" i="1"/>
  <c r="J28" i="1"/>
  <c r="O25" i="1"/>
  <c r="M14" i="1"/>
  <c r="C66" i="1"/>
  <c r="C46" i="1"/>
  <c r="C12" i="1"/>
  <c r="J11" i="1"/>
  <c r="J62" i="1"/>
  <c r="K64" i="1"/>
  <c r="K37" i="1"/>
  <c r="K38" i="1"/>
  <c r="J21" i="1"/>
  <c r="K20" i="1"/>
  <c r="M50" i="1"/>
  <c r="O22" i="1"/>
  <c r="N71" i="1"/>
  <c r="L41" i="1"/>
  <c r="O46" i="1"/>
  <c r="D38" i="1"/>
  <c r="I37" i="1"/>
  <c r="L52" i="1"/>
  <c r="N43" i="1"/>
  <c r="N50" i="1"/>
  <c r="D77" i="1"/>
  <c r="D49" i="1"/>
  <c r="D23" i="1"/>
  <c r="N19" i="1"/>
  <c r="J72" i="1"/>
  <c r="K62" i="1"/>
  <c r="I38" i="1"/>
  <c r="K36" i="1"/>
  <c r="I42" i="1"/>
  <c r="I22" i="1"/>
  <c r="M78" i="1"/>
  <c r="N42" i="1"/>
  <c r="M24" i="1"/>
  <c r="O60" i="1"/>
  <c r="N29" i="1"/>
  <c r="N61" i="1"/>
  <c r="L29" i="1"/>
  <c r="M51" i="1"/>
  <c r="D14" i="1"/>
  <c r="N62" i="1"/>
  <c r="M41" i="1"/>
  <c r="C48" i="1"/>
  <c r="C63" i="1"/>
  <c r="D42" i="1"/>
  <c r="D43" i="1"/>
  <c r="C23" i="1"/>
  <c r="C29" i="1"/>
  <c r="J19" i="1"/>
  <c r="I11" i="1"/>
  <c r="J58" i="1"/>
  <c r="K61" i="1"/>
  <c r="J39" i="1"/>
  <c r="K40" i="1"/>
  <c r="J50" i="1"/>
  <c r="K35" i="1"/>
  <c r="J23" i="1"/>
  <c r="J14" i="1"/>
  <c r="M57" i="1"/>
  <c r="N36" i="1"/>
  <c r="O23" i="1"/>
  <c r="L65" i="1"/>
  <c r="O44" i="1"/>
  <c r="L66" i="1"/>
  <c r="M60" i="1"/>
  <c r="O39" i="1"/>
  <c r="O5" i="1"/>
  <c r="O20" i="1"/>
  <c r="C34" i="1"/>
  <c r="D66" i="1"/>
  <c r="D36" i="1"/>
  <c r="D37" i="1"/>
  <c r="C35" i="1"/>
  <c r="D26" i="1"/>
  <c r="D72" i="1"/>
  <c r="C41" i="1"/>
  <c r="C22" i="1"/>
  <c r="I19" i="1"/>
  <c r="I78" i="1"/>
  <c r="K66" i="1"/>
  <c r="J42" i="1"/>
  <c r="J38" i="1"/>
  <c r="J51" i="1"/>
  <c r="J26" i="1"/>
  <c r="N66" i="1"/>
  <c r="N39" i="1"/>
  <c r="L20" i="1"/>
  <c r="M58" i="1"/>
  <c r="O26" i="1"/>
  <c r="O58" i="1"/>
  <c r="N27" i="1"/>
  <c r="O38" i="1"/>
  <c r="L71" i="1"/>
  <c r="N20" i="1"/>
  <c r="D39" i="1"/>
  <c r="I72" i="1"/>
  <c r="J49" i="1"/>
  <c r="J24" i="1"/>
  <c r="O65" i="1"/>
  <c r="C78" i="1"/>
  <c r="D46" i="1"/>
  <c r="D21" i="1"/>
  <c r="C5" i="1"/>
  <c r="K11" i="1"/>
  <c r="J61" i="1"/>
  <c r="J36" i="1"/>
  <c r="K49" i="1"/>
  <c r="J52" i="1"/>
  <c r="K28" i="1"/>
  <c r="K5" i="1"/>
  <c r="O43" i="1"/>
  <c r="N25" i="1"/>
  <c r="M62" i="1"/>
  <c r="O35" i="1"/>
  <c r="O36" i="1"/>
  <c r="K77" i="1"/>
  <c r="J44" i="1"/>
  <c r="L35" i="1"/>
  <c r="M28" i="1"/>
  <c r="O28" i="1"/>
  <c r="D62" i="1"/>
  <c r="C50" i="1"/>
  <c r="D22" i="1"/>
  <c r="K19" i="1"/>
  <c r="J77" i="1"/>
  <c r="J60" i="1"/>
  <c r="J46" i="1"/>
  <c r="J41" i="1"/>
  <c r="I35" i="1"/>
  <c r="K22" i="1"/>
  <c r="O63" i="1"/>
  <c r="L37" i="1"/>
  <c r="M71" i="1"/>
  <c r="N51" i="1"/>
  <c r="O14" i="1"/>
  <c r="L51" i="1"/>
  <c r="O24" i="1"/>
  <c r="L24" i="1"/>
  <c r="D71" i="1"/>
  <c r="C38" i="1"/>
  <c r="D11" i="1"/>
  <c r="K44" i="1"/>
  <c r="B88" i="1" l="1"/>
  <c r="B87" i="1"/>
  <c r="B84" i="1"/>
  <c r="B85" i="1"/>
  <c r="B86" i="1"/>
  <c r="B89" i="1"/>
  <c r="B91" i="1"/>
  <c r="B92" i="1"/>
  <c r="B93" i="1"/>
  <c r="B90" i="1"/>
</calcChain>
</file>

<file path=xl/sharedStrings.xml><?xml version="1.0" encoding="utf-8"?>
<sst xmlns="http://schemas.openxmlformats.org/spreadsheetml/2006/main" count="268" uniqueCount="127">
  <si>
    <t>代码</t>
  </si>
  <si>
    <t>股票</t>
  </si>
  <si>
    <t>股权登记日</t>
  </si>
  <si>
    <t>分红时间</t>
  </si>
  <si>
    <t>分红利息</t>
  </si>
  <si>
    <t>分红点数</t>
  </si>
  <si>
    <t>备注</t>
  </si>
  <si>
    <t>600000.SH</t>
  </si>
  <si>
    <t>浦发银行</t>
  </si>
  <si>
    <t>600028.SH</t>
  </si>
  <si>
    <t>中国石化</t>
  </si>
  <si>
    <t>600029.SH</t>
  </si>
  <si>
    <t>南方航空</t>
  </si>
  <si>
    <t>600030.SH</t>
  </si>
  <si>
    <t>中信证券</t>
  </si>
  <si>
    <t>600036.SH</t>
  </si>
  <si>
    <t>招商银行</t>
  </si>
  <si>
    <t>600048.SH</t>
  </si>
  <si>
    <t>保利地产</t>
  </si>
  <si>
    <t>600050.SH</t>
  </si>
  <si>
    <t>中国联通</t>
  </si>
  <si>
    <t>600104.SH</t>
  </si>
  <si>
    <t>上汽集团</t>
  </si>
  <si>
    <t>600111.SH</t>
  </si>
  <si>
    <t>北方稀土</t>
  </si>
  <si>
    <t>康美药业</t>
  </si>
  <si>
    <t>600547.SH</t>
  </si>
  <si>
    <t>山东黄金</t>
  </si>
  <si>
    <t>600837.SH</t>
  </si>
  <si>
    <t>海通证券</t>
  </si>
  <si>
    <t>600887.SH</t>
  </si>
  <si>
    <t>伊利股份</t>
  </si>
  <si>
    <t>600893.SH</t>
  </si>
  <si>
    <t>中航动力</t>
  </si>
  <si>
    <t>600958.SH</t>
  </si>
  <si>
    <t>东方证券</t>
  </si>
  <si>
    <t>600999.SH</t>
  </si>
  <si>
    <t>招商证券</t>
  </si>
  <si>
    <t>601006.SH</t>
  </si>
  <si>
    <t>大秦铁路</t>
  </si>
  <si>
    <t>601166.SH</t>
  </si>
  <si>
    <t>兴业银行</t>
  </si>
  <si>
    <t>601169.SH</t>
  </si>
  <si>
    <t>北京银行</t>
  </si>
  <si>
    <t>601186.SH</t>
  </si>
  <si>
    <t>中国铁建</t>
  </si>
  <si>
    <t>601288.SH</t>
  </si>
  <si>
    <t>农业银行</t>
  </si>
  <si>
    <t>601318.SH</t>
  </si>
  <si>
    <t>中国平安</t>
  </si>
  <si>
    <t>601336.SH</t>
  </si>
  <si>
    <t>新华保险</t>
  </si>
  <si>
    <t>601390.SH</t>
  </si>
  <si>
    <t>中国中铁</t>
  </si>
  <si>
    <t>601398.SH</t>
  </si>
  <si>
    <t>工商银行</t>
  </si>
  <si>
    <t>601601.SH</t>
  </si>
  <si>
    <t>中国太保</t>
  </si>
  <si>
    <t>601628.SH</t>
  </si>
  <si>
    <t>中国人寿</t>
  </si>
  <si>
    <t>601668.SH</t>
  </si>
  <si>
    <t>中国建筑</t>
  </si>
  <si>
    <t>601688.SH</t>
  </si>
  <si>
    <t>华泰证券</t>
  </si>
  <si>
    <t>601766.SH</t>
  </si>
  <si>
    <t>中国中车</t>
  </si>
  <si>
    <t>601857.SH</t>
  </si>
  <si>
    <t>中国石油</t>
  </si>
  <si>
    <t>601985.SH</t>
  </si>
  <si>
    <t>中国核电</t>
  </si>
  <si>
    <t>601988.SH</t>
  </si>
  <si>
    <t>中国银行</t>
  </si>
  <si>
    <t>五月</t>
    <phoneticPr fontId="18" type="noConversion"/>
  </si>
  <si>
    <t>六月</t>
    <phoneticPr fontId="18" type="noConversion"/>
  </si>
  <si>
    <t>汇总</t>
    <phoneticPr fontId="18" type="noConversion"/>
  </si>
  <si>
    <t>七月</t>
    <phoneticPr fontId="18" type="noConversion"/>
  </si>
  <si>
    <t>八月</t>
    <phoneticPr fontId="18" type="noConversion"/>
  </si>
  <si>
    <t>九月</t>
    <phoneticPr fontId="18" type="noConversion"/>
  </si>
  <si>
    <t>月份</t>
    <phoneticPr fontId="18" type="noConversion"/>
  </si>
  <si>
    <t>分红统计</t>
    <phoneticPr fontId="18" type="noConversion"/>
  </si>
  <si>
    <t>四月</t>
    <phoneticPr fontId="18" type="noConversion"/>
  </si>
  <si>
    <t>四月合约</t>
    <phoneticPr fontId="18" type="noConversion"/>
  </si>
  <si>
    <t>五月合约</t>
    <phoneticPr fontId="18" type="noConversion"/>
  </si>
  <si>
    <t>六月合约</t>
    <phoneticPr fontId="18" type="noConversion"/>
  </si>
  <si>
    <t>九月合约</t>
    <phoneticPr fontId="18" type="noConversion"/>
  </si>
  <si>
    <t>股权登记日</t>
    <phoneticPr fontId="18" type="noConversion"/>
  </si>
  <si>
    <t>分红日</t>
    <phoneticPr fontId="18" type="noConversion"/>
  </si>
  <si>
    <t>600016.SH</t>
    <phoneticPr fontId="18" type="noConversion"/>
  </si>
  <si>
    <t>民生银行</t>
    <phoneticPr fontId="18" type="noConversion"/>
  </si>
  <si>
    <t>600518.SH</t>
    <phoneticPr fontId="18" type="noConversion"/>
  </si>
  <si>
    <t>十二月合约</t>
    <phoneticPr fontId="18" type="noConversion"/>
  </si>
  <si>
    <t>已实施</t>
    <phoneticPr fontId="18" type="noConversion"/>
  </si>
  <si>
    <t>国泰君安</t>
    <phoneticPr fontId="18" type="noConversion"/>
  </si>
  <si>
    <t>七月合约</t>
    <phoneticPr fontId="18" type="noConversion"/>
  </si>
  <si>
    <t>宝钢股份</t>
  </si>
  <si>
    <t>万华化学</t>
  </si>
  <si>
    <t>洛阳钼业</t>
  </si>
  <si>
    <t>八月合约</t>
    <phoneticPr fontId="18" type="noConversion"/>
  </si>
  <si>
    <t>601800.SH</t>
    <phoneticPr fontId="18" type="noConversion"/>
  </si>
  <si>
    <t>中国交建</t>
    <phoneticPr fontId="18" type="noConversion"/>
  </si>
  <si>
    <t>601818.SH</t>
    <phoneticPr fontId="18" type="noConversion"/>
  </si>
  <si>
    <t>光大银行</t>
    <phoneticPr fontId="18" type="noConversion"/>
  </si>
  <si>
    <t>601328.SH</t>
    <phoneticPr fontId="18" type="noConversion"/>
  </si>
  <si>
    <t>交通银行</t>
    <phoneticPr fontId="18" type="noConversion"/>
  </si>
  <si>
    <t>600519.SH</t>
    <phoneticPr fontId="18" type="noConversion"/>
  </si>
  <si>
    <t>贵州茅台</t>
    <phoneticPr fontId="18" type="noConversion"/>
  </si>
  <si>
    <t>601088.SH</t>
    <phoneticPr fontId="18" type="noConversion"/>
  </si>
  <si>
    <t>中国神华</t>
    <phoneticPr fontId="18" type="noConversion"/>
  </si>
  <si>
    <t>三月合约</t>
    <phoneticPr fontId="18" type="noConversion"/>
  </si>
  <si>
    <t>2017年中报</t>
    <phoneticPr fontId="18" type="noConversion"/>
  </si>
  <si>
    <t>601211.SH</t>
    <phoneticPr fontId="18" type="noConversion"/>
  </si>
  <si>
    <t>十月合约</t>
    <phoneticPr fontId="18" type="noConversion"/>
  </si>
  <si>
    <t>2017中报股权登记日</t>
    <phoneticPr fontId="18" type="noConversion"/>
  </si>
  <si>
    <t>2017中报分红日</t>
    <phoneticPr fontId="18" type="noConversion"/>
  </si>
  <si>
    <t>2016中报分红</t>
    <phoneticPr fontId="18" type="noConversion"/>
  </si>
  <si>
    <t>十月</t>
    <phoneticPr fontId="18" type="noConversion"/>
  </si>
  <si>
    <t>十一月合约</t>
    <phoneticPr fontId="18" type="noConversion"/>
  </si>
  <si>
    <t>2017年报分红情况</t>
    <phoneticPr fontId="18" type="noConversion"/>
  </si>
  <si>
    <t>按2017分红预测</t>
  </si>
  <si>
    <t>按2017分红预测</t>
    <phoneticPr fontId="18" type="noConversion"/>
  </si>
  <si>
    <t>浙商证券</t>
  </si>
  <si>
    <t>603993.SH</t>
    <phoneticPr fontId="18" type="noConversion"/>
  </si>
  <si>
    <t>600309.SH</t>
    <phoneticPr fontId="18" type="noConversion"/>
  </si>
  <si>
    <t>600019.SH</t>
    <phoneticPr fontId="18" type="noConversion"/>
  </si>
  <si>
    <t>中国电建</t>
    <phoneticPr fontId="18" type="noConversion"/>
  </si>
  <si>
    <t>601669.SH</t>
    <phoneticPr fontId="18" type="noConversion"/>
  </si>
  <si>
    <t>601878.SH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</si>
</sst>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42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21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59" fillId="35" borderId="0" xfId="0" applyFont="1" applyFill="1" applyAlignment="1">
      <alignment horizontal="center" vertical="center"/>
    </xf>
    <xf numFmtId="0" fontId="22" fillId="0" borderId="0" xfId="0" applyFont="1" applyFill="1">
      <alignment vertical="center"/>
    </xf>
    <xf numFmtId="0" fontId="22" fillId="0" borderId="0" xfId="0" applyFont="1" applyFill="1" applyAlignment="1">
      <alignment horizontal="center" vertical="center"/>
    </xf>
    <xf numFmtId="176" fontId="60" fillId="0" borderId="0" xfId="42" applyNumberFormat="1" applyFont="1" applyFill="1">
      <alignment vertical="center"/>
    </xf>
    <xf numFmtId="0" fontId="0" fillId="0" borderId="0" xfId="0" applyFont="1" applyFill="1">
      <alignment vertical="center"/>
    </xf>
    <xf numFmtId="0" fontId="19" fillId="33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2" fillId="36" borderId="0" xfId="0" applyFont="1" applyFill="1">
      <alignment vertical="center"/>
    </xf>
    <xf numFmtId="0" fontId="0" fillId="36" borderId="0" xfId="0" applyFont="1" applyFill="1" applyAlignment="1">
      <alignment horizontal="center" vertical="center"/>
    </xf>
    <xf numFmtId="0" fontId="0" fillId="36" borderId="0" xfId="0" applyFont="1" applyFill="1">
      <alignment vertical="center"/>
    </xf>
    <xf numFmtId="0" fontId="0" fillId="36" borderId="0" xfId="0" applyFill="1" applyAlignment="1">
      <alignment horizontal="center" vertical="center"/>
    </xf>
    <xf numFmtId="0" fontId="22" fillId="36" borderId="0" xfId="0" applyFont="1" applyFill="1" applyAlignment="1">
      <alignment horizontal="center" vertical="center"/>
    </xf>
  </cellXfs>
  <cellStyles count="776">
    <cellStyle name="20% - 强调文字颜色 1" xfId="19" builtinId="30" customBuiltin="1"/>
    <cellStyle name="20% - 强调文字颜色 1 2" xfId="44"/>
    <cellStyle name="20% - 强调文字颜色 1 2 2" xfId="45"/>
    <cellStyle name="20% - 强调文字颜色 1 2 2 2" xfId="294"/>
    <cellStyle name="20% - 强调文字颜色 1 2 2 2 2" xfId="545"/>
    <cellStyle name="20% - 强调文字颜色 1 2 3" xfId="293"/>
    <cellStyle name="20% - 强调文字颜色 1 2 3 2" xfId="544"/>
    <cellStyle name="20% - 强调文字颜色 1 3" xfId="46"/>
    <cellStyle name="20% - 强调文字颜色 1 3 2" xfId="295"/>
    <cellStyle name="20% - 强调文字颜色 1 3 2 2" xfId="546"/>
    <cellStyle name="20% - 强调文字颜色 1 4" xfId="47"/>
    <cellStyle name="20% - 强调文字颜色 1 4 2" xfId="296"/>
    <cellStyle name="20% - 强调文字颜色 1 4 2 2" xfId="547"/>
    <cellStyle name="20% - 强调文字颜色 1 5" xfId="48"/>
    <cellStyle name="20% - 强调文字颜色 1 5 2" xfId="297"/>
    <cellStyle name="20% - 强调文字颜色 1 5 2 2" xfId="548"/>
    <cellStyle name="20% - 强调文字颜色 2" xfId="23" builtinId="34" customBuiltin="1"/>
    <cellStyle name="20% - 强调文字颜色 2 2" xfId="49"/>
    <cellStyle name="20% - 强调文字颜色 2 2 2" xfId="50"/>
    <cellStyle name="20% - 强调文字颜色 2 2 2 2" xfId="299"/>
    <cellStyle name="20% - 强调文字颜色 2 2 2 2 2" xfId="550"/>
    <cellStyle name="20% - 强调文字颜色 2 2 3" xfId="298"/>
    <cellStyle name="20% - 强调文字颜色 2 2 3 2" xfId="549"/>
    <cellStyle name="20% - 强调文字颜色 2 3" xfId="51"/>
    <cellStyle name="20% - 强调文字颜色 2 3 2" xfId="300"/>
    <cellStyle name="20% - 强调文字颜色 2 3 2 2" xfId="551"/>
    <cellStyle name="20% - 强调文字颜色 2 4" xfId="52"/>
    <cellStyle name="20% - 强调文字颜色 2 4 2" xfId="301"/>
    <cellStyle name="20% - 强调文字颜色 2 4 2 2" xfId="552"/>
    <cellStyle name="20% - 强调文字颜色 2 5" xfId="53"/>
    <cellStyle name="20% - 强调文字颜色 2 5 2" xfId="302"/>
    <cellStyle name="20% - 强调文字颜色 2 5 2 2" xfId="553"/>
    <cellStyle name="20% - 强调文字颜色 3" xfId="27" builtinId="38" customBuiltin="1"/>
    <cellStyle name="20% - 强调文字颜色 3 2" xfId="54"/>
    <cellStyle name="20% - 强调文字颜色 3 2 2" xfId="55"/>
    <cellStyle name="20% - 强调文字颜色 3 2 2 2" xfId="304"/>
    <cellStyle name="20% - 强调文字颜色 3 2 2 2 2" xfId="555"/>
    <cellStyle name="20% - 强调文字颜色 3 2 3" xfId="303"/>
    <cellStyle name="20% - 强调文字颜色 3 2 3 2" xfId="554"/>
    <cellStyle name="20% - 强调文字颜色 3 3" xfId="56"/>
    <cellStyle name="20% - 强调文字颜色 3 3 2" xfId="305"/>
    <cellStyle name="20% - 强调文字颜色 3 3 2 2" xfId="556"/>
    <cellStyle name="20% - 强调文字颜色 3 4" xfId="57"/>
    <cellStyle name="20% - 强调文字颜色 3 4 2" xfId="306"/>
    <cellStyle name="20% - 强调文字颜色 3 4 2 2" xfId="557"/>
    <cellStyle name="20% - 强调文字颜色 3 5" xfId="58"/>
    <cellStyle name="20% - 强调文字颜色 3 5 2" xfId="307"/>
    <cellStyle name="20% - 强调文字颜色 3 5 2 2" xfId="558"/>
    <cellStyle name="20% - 强调文字颜色 4" xfId="31" builtinId="42" customBuiltin="1"/>
    <cellStyle name="20% - 强调文字颜色 4 2" xfId="59"/>
    <cellStyle name="20% - 强调文字颜色 4 2 2" xfId="60"/>
    <cellStyle name="20% - 强调文字颜色 4 2 2 2" xfId="309"/>
    <cellStyle name="20% - 强调文字颜色 4 2 2 2 2" xfId="560"/>
    <cellStyle name="20% - 强调文字颜色 4 2 3" xfId="308"/>
    <cellStyle name="20% - 强调文字颜色 4 2 3 2" xfId="559"/>
    <cellStyle name="20% - 强调文字颜色 4 3" xfId="61"/>
    <cellStyle name="20% - 强调文字颜色 4 3 2" xfId="310"/>
    <cellStyle name="20% - 强调文字颜色 4 3 2 2" xfId="561"/>
    <cellStyle name="20% - 强调文字颜色 4 4" xfId="62"/>
    <cellStyle name="20% - 强调文字颜色 4 4 2" xfId="311"/>
    <cellStyle name="20% - 强调文字颜色 4 4 2 2" xfId="562"/>
    <cellStyle name="20% - 强调文字颜色 4 5" xfId="63"/>
    <cellStyle name="20% - 强调文字颜色 4 5 2" xfId="312"/>
    <cellStyle name="20% - 强调文字颜色 4 5 2 2" xfId="563"/>
    <cellStyle name="20% - 强调文字颜色 5" xfId="35" builtinId="46" customBuiltin="1"/>
    <cellStyle name="20% - 强调文字颜色 5 2" xfId="64"/>
    <cellStyle name="20% - 强调文字颜色 5 2 2" xfId="65"/>
    <cellStyle name="20% - 强调文字颜色 5 2 2 2" xfId="314"/>
    <cellStyle name="20% - 强调文字颜色 5 2 2 2 2" xfId="565"/>
    <cellStyle name="20% - 强调文字颜色 5 2 3" xfId="313"/>
    <cellStyle name="20% - 强调文字颜色 5 2 3 2" xfId="564"/>
    <cellStyle name="20% - 强调文字颜色 5 3" xfId="66"/>
    <cellStyle name="20% - 强调文字颜色 5 3 2" xfId="315"/>
    <cellStyle name="20% - 强调文字颜色 5 3 2 2" xfId="566"/>
    <cellStyle name="20% - 强调文字颜色 5 4" xfId="67"/>
    <cellStyle name="20% - 强调文字颜色 5 4 2" xfId="316"/>
    <cellStyle name="20% - 强调文字颜色 5 4 2 2" xfId="567"/>
    <cellStyle name="20% - 强调文字颜色 5 5" xfId="68"/>
    <cellStyle name="20% - 强调文字颜色 5 5 2" xfId="317"/>
    <cellStyle name="20% - 强调文字颜色 5 5 2 2" xfId="568"/>
    <cellStyle name="20% - 强调文字颜色 6" xfId="39" builtinId="50" customBuiltin="1"/>
    <cellStyle name="20% - 强调文字颜色 6 2" xfId="69"/>
    <cellStyle name="20% - 强调文字颜色 6 2 2" xfId="70"/>
    <cellStyle name="20% - 强调文字颜色 6 2 2 2" xfId="319"/>
    <cellStyle name="20% - 强调文字颜色 6 2 2 2 2" xfId="570"/>
    <cellStyle name="20% - 强调文字颜色 6 2 3" xfId="318"/>
    <cellStyle name="20% - 强调文字颜色 6 2 3 2" xfId="569"/>
    <cellStyle name="20% - 强调文字颜色 6 3" xfId="71"/>
    <cellStyle name="20% - 强调文字颜色 6 3 2" xfId="320"/>
    <cellStyle name="20% - 强调文字颜色 6 3 2 2" xfId="571"/>
    <cellStyle name="20% - 强调文字颜色 6 4" xfId="72"/>
    <cellStyle name="20% - 强调文字颜色 6 4 2" xfId="321"/>
    <cellStyle name="20% - 强调文字颜色 6 4 2 2" xfId="572"/>
    <cellStyle name="20% - 强调文字颜色 6 5" xfId="73"/>
    <cellStyle name="20% - 强调文字颜色 6 5 2" xfId="322"/>
    <cellStyle name="20% - 强调文字颜色 6 5 2 2" xfId="573"/>
    <cellStyle name="40% - 强调文字颜色 1" xfId="20" builtinId="31" customBuiltin="1"/>
    <cellStyle name="40% - 强调文字颜色 1 2" xfId="74"/>
    <cellStyle name="40% - 强调文字颜色 1 2 2" xfId="75"/>
    <cellStyle name="40% - 强调文字颜色 1 2 2 2" xfId="324"/>
    <cellStyle name="40% - 强调文字颜色 1 2 2 2 2" xfId="575"/>
    <cellStyle name="40% - 强调文字颜色 1 2 3" xfId="323"/>
    <cellStyle name="40% - 强调文字颜色 1 2 3 2" xfId="574"/>
    <cellStyle name="40% - 强调文字颜色 1 3" xfId="76"/>
    <cellStyle name="40% - 强调文字颜色 1 3 2" xfId="325"/>
    <cellStyle name="40% - 强调文字颜色 1 3 2 2" xfId="576"/>
    <cellStyle name="40% - 强调文字颜色 1 4" xfId="77"/>
    <cellStyle name="40% - 强调文字颜色 1 4 2" xfId="326"/>
    <cellStyle name="40% - 强调文字颜色 1 4 2 2" xfId="577"/>
    <cellStyle name="40% - 强调文字颜色 1 5" xfId="78"/>
    <cellStyle name="40% - 强调文字颜色 1 5 2" xfId="327"/>
    <cellStyle name="40% - 强调文字颜色 1 5 2 2" xfId="578"/>
    <cellStyle name="40% - 强调文字颜色 2" xfId="24" builtinId="35" customBuiltin="1"/>
    <cellStyle name="40% - 强调文字颜色 2 2" xfId="79"/>
    <cellStyle name="40% - 强调文字颜色 2 2 2" xfId="80"/>
    <cellStyle name="40% - 强调文字颜色 2 2 2 2" xfId="329"/>
    <cellStyle name="40% - 强调文字颜色 2 2 2 2 2" xfId="580"/>
    <cellStyle name="40% - 强调文字颜色 2 2 3" xfId="328"/>
    <cellStyle name="40% - 强调文字颜色 2 2 3 2" xfId="579"/>
    <cellStyle name="40% - 强调文字颜色 2 3" xfId="81"/>
    <cellStyle name="40% - 强调文字颜色 2 3 2" xfId="330"/>
    <cellStyle name="40% - 强调文字颜色 2 3 2 2" xfId="581"/>
    <cellStyle name="40% - 强调文字颜色 2 4" xfId="82"/>
    <cellStyle name="40% - 强调文字颜色 2 4 2" xfId="331"/>
    <cellStyle name="40% - 强调文字颜色 2 4 2 2" xfId="582"/>
    <cellStyle name="40% - 强调文字颜色 2 5" xfId="83"/>
    <cellStyle name="40% - 强调文字颜色 2 5 2" xfId="332"/>
    <cellStyle name="40% - 强调文字颜色 2 5 2 2" xfId="583"/>
    <cellStyle name="40% - 强调文字颜色 3" xfId="28" builtinId="39" customBuiltin="1"/>
    <cellStyle name="40% - 强调文字颜色 3 2" xfId="84"/>
    <cellStyle name="40% - 强调文字颜色 3 2 2" xfId="85"/>
    <cellStyle name="40% - 强调文字颜色 3 2 2 2" xfId="334"/>
    <cellStyle name="40% - 强调文字颜色 3 2 2 2 2" xfId="585"/>
    <cellStyle name="40% - 强调文字颜色 3 2 3" xfId="333"/>
    <cellStyle name="40% - 强调文字颜色 3 2 3 2" xfId="584"/>
    <cellStyle name="40% - 强调文字颜色 3 3" xfId="86"/>
    <cellStyle name="40% - 强调文字颜色 3 3 2" xfId="335"/>
    <cellStyle name="40% - 强调文字颜色 3 3 2 2" xfId="586"/>
    <cellStyle name="40% - 强调文字颜色 3 4" xfId="87"/>
    <cellStyle name="40% - 强调文字颜色 3 4 2" xfId="336"/>
    <cellStyle name="40% - 强调文字颜色 3 4 2 2" xfId="587"/>
    <cellStyle name="40% - 强调文字颜色 3 5" xfId="88"/>
    <cellStyle name="40% - 强调文字颜色 3 5 2" xfId="337"/>
    <cellStyle name="40% - 强调文字颜色 3 5 2 2" xfId="588"/>
    <cellStyle name="40% - 强调文字颜色 4" xfId="32" builtinId="43" customBuiltin="1"/>
    <cellStyle name="40% - 强调文字颜色 4 2" xfId="89"/>
    <cellStyle name="40% - 强调文字颜色 4 2 2" xfId="90"/>
    <cellStyle name="40% - 强调文字颜色 4 2 2 2" xfId="339"/>
    <cellStyle name="40% - 强调文字颜色 4 2 2 2 2" xfId="590"/>
    <cellStyle name="40% - 强调文字颜色 4 2 3" xfId="338"/>
    <cellStyle name="40% - 强调文字颜色 4 2 3 2" xfId="589"/>
    <cellStyle name="40% - 强调文字颜色 4 3" xfId="91"/>
    <cellStyle name="40% - 强调文字颜色 4 3 2" xfId="340"/>
    <cellStyle name="40% - 强调文字颜色 4 3 2 2" xfId="591"/>
    <cellStyle name="40% - 强调文字颜色 4 4" xfId="92"/>
    <cellStyle name="40% - 强调文字颜色 4 4 2" xfId="341"/>
    <cellStyle name="40% - 强调文字颜色 4 4 2 2" xfId="592"/>
    <cellStyle name="40% - 强调文字颜色 4 5" xfId="93"/>
    <cellStyle name="40% - 强调文字颜色 4 5 2" xfId="342"/>
    <cellStyle name="40% - 强调文字颜色 4 5 2 2" xfId="593"/>
    <cellStyle name="40% - 强调文字颜色 5" xfId="36" builtinId="47" customBuiltin="1"/>
    <cellStyle name="40% - 强调文字颜色 5 2" xfId="94"/>
    <cellStyle name="40% - 强调文字颜色 5 2 2" xfId="95"/>
    <cellStyle name="40% - 强调文字颜色 5 2 2 2" xfId="344"/>
    <cellStyle name="40% - 强调文字颜色 5 2 2 2 2" xfId="595"/>
    <cellStyle name="40% - 强调文字颜色 5 2 3" xfId="343"/>
    <cellStyle name="40% - 强调文字颜色 5 2 3 2" xfId="594"/>
    <cellStyle name="40% - 强调文字颜色 5 3" xfId="96"/>
    <cellStyle name="40% - 强调文字颜色 5 3 2" xfId="345"/>
    <cellStyle name="40% - 强调文字颜色 5 3 2 2" xfId="596"/>
    <cellStyle name="40% - 强调文字颜色 5 4" xfId="97"/>
    <cellStyle name="40% - 强调文字颜色 5 4 2" xfId="346"/>
    <cellStyle name="40% - 强调文字颜色 5 4 2 2" xfId="597"/>
    <cellStyle name="40% - 强调文字颜色 5 5" xfId="98"/>
    <cellStyle name="40% - 强调文字颜色 5 5 2" xfId="347"/>
    <cellStyle name="40% - 强调文字颜色 5 5 2 2" xfId="598"/>
    <cellStyle name="40% - 强调文字颜色 6" xfId="40" builtinId="51" customBuiltin="1"/>
    <cellStyle name="40% - 强调文字颜色 6 2" xfId="99"/>
    <cellStyle name="40% - 强调文字颜色 6 2 2" xfId="100"/>
    <cellStyle name="40% - 强调文字颜色 6 2 2 2" xfId="349"/>
    <cellStyle name="40% - 强调文字颜色 6 2 2 2 2" xfId="600"/>
    <cellStyle name="40% - 强调文字颜色 6 2 3" xfId="348"/>
    <cellStyle name="40% - 强调文字颜色 6 2 3 2" xfId="599"/>
    <cellStyle name="40% - 强调文字颜色 6 3" xfId="101"/>
    <cellStyle name="40% - 强调文字颜色 6 3 2" xfId="350"/>
    <cellStyle name="40% - 强调文字颜色 6 3 2 2" xfId="601"/>
    <cellStyle name="40% - 强调文字颜色 6 4" xfId="102"/>
    <cellStyle name="40% - 强调文字颜色 6 4 2" xfId="351"/>
    <cellStyle name="40% - 强调文字颜色 6 4 2 2" xfId="602"/>
    <cellStyle name="40% - 强调文字颜色 6 5" xfId="103"/>
    <cellStyle name="40% - 强调文字颜色 6 5 2" xfId="352"/>
    <cellStyle name="40% - 强调文字颜色 6 5 2 2" xfId="603"/>
    <cellStyle name="60% - 强调文字颜色 1" xfId="21" builtinId="32" customBuiltin="1"/>
    <cellStyle name="60% - 强调文字颜色 1 2" xfId="104"/>
    <cellStyle name="60% - 强调文字颜色 1 2 2" xfId="105"/>
    <cellStyle name="60% - 强调文字颜色 1 2 2 2" xfId="354"/>
    <cellStyle name="60% - 强调文字颜色 1 2 2 2 2" xfId="605"/>
    <cellStyle name="60% - 强调文字颜色 1 2 3" xfId="353"/>
    <cellStyle name="60% - 强调文字颜色 1 2 3 2" xfId="604"/>
    <cellStyle name="60% - 强调文字颜色 1 3" xfId="106"/>
    <cellStyle name="60% - 强调文字颜色 1 3 2" xfId="355"/>
    <cellStyle name="60% - 强调文字颜色 1 3 2 2" xfId="606"/>
    <cellStyle name="60% - 强调文字颜色 1 4" xfId="107"/>
    <cellStyle name="60% - 强调文字颜色 1 4 2" xfId="356"/>
    <cellStyle name="60% - 强调文字颜色 1 4 2 2" xfId="607"/>
    <cellStyle name="60% - 强调文字颜色 1 5" xfId="108"/>
    <cellStyle name="60% - 强调文字颜色 1 5 2" xfId="357"/>
    <cellStyle name="60% - 强调文字颜色 1 5 2 2" xfId="608"/>
    <cellStyle name="60% - 强调文字颜色 2" xfId="25" builtinId="36" customBuiltin="1"/>
    <cellStyle name="60% - 强调文字颜色 2 2" xfId="109"/>
    <cellStyle name="60% - 强调文字颜色 2 2 2" xfId="110"/>
    <cellStyle name="60% - 强调文字颜色 2 2 2 2" xfId="359"/>
    <cellStyle name="60% - 强调文字颜色 2 2 2 2 2" xfId="610"/>
    <cellStyle name="60% - 强调文字颜色 2 2 3" xfId="358"/>
    <cellStyle name="60% - 强调文字颜色 2 2 3 2" xfId="609"/>
    <cellStyle name="60% - 强调文字颜色 2 3" xfId="111"/>
    <cellStyle name="60% - 强调文字颜色 2 3 2" xfId="360"/>
    <cellStyle name="60% - 强调文字颜色 2 3 2 2" xfId="611"/>
    <cellStyle name="60% - 强调文字颜色 2 4" xfId="112"/>
    <cellStyle name="60% - 强调文字颜色 2 4 2" xfId="361"/>
    <cellStyle name="60% - 强调文字颜色 2 4 2 2" xfId="612"/>
    <cellStyle name="60% - 强调文字颜色 2 5" xfId="113"/>
    <cellStyle name="60% - 强调文字颜色 2 5 2" xfId="362"/>
    <cellStyle name="60% - 强调文字颜色 2 5 2 2" xfId="613"/>
    <cellStyle name="60% - 强调文字颜色 3" xfId="29" builtinId="40" customBuiltin="1"/>
    <cellStyle name="60% - 强调文字颜色 3 2" xfId="114"/>
    <cellStyle name="60% - 强调文字颜色 3 2 2" xfId="115"/>
    <cellStyle name="60% - 强调文字颜色 3 2 2 2" xfId="364"/>
    <cellStyle name="60% - 强调文字颜色 3 2 2 2 2" xfId="615"/>
    <cellStyle name="60% - 强调文字颜色 3 2 3" xfId="363"/>
    <cellStyle name="60% - 强调文字颜色 3 2 3 2" xfId="614"/>
    <cellStyle name="60% - 强调文字颜色 3 3" xfId="116"/>
    <cellStyle name="60% - 强调文字颜色 3 3 2" xfId="365"/>
    <cellStyle name="60% - 强调文字颜色 3 3 2 2" xfId="616"/>
    <cellStyle name="60% - 强调文字颜色 3 4" xfId="117"/>
    <cellStyle name="60% - 强调文字颜色 3 4 2" xfId="366"/>
    <cellStyle name="60% - 强调文字颜色 3 4 2 2" xfId="617"/>
    <cellStyle name="60% - 强调文字颜色 3 5" xfId="118"/>
    <cellStyle name="60% - 强调文字颜色 3 5 2" xfId="367"/>
    <cellStyle name="60% - 强调文字颜色 3 5 2 2" xfId="618"/>
    <cellStyle name="60% - 强调文字颜色 4" xfId="33" builtinId="44" customBuiltin="1"/>
    <cellStyle name="60% - 强调文字颜色 4 2" xfId="119"/>
    <cellStyle name="60% - 强调文字颜色 4 2 2" xfId="120"/>
    <cellStyle name="60% - 强调文字颜色 4 2 2 2" xfId="369"/>
    <cellStyle name="60% - 强调文字颜色 4 2 2 2 2" xfId="620"/>
    <cellStyle name="60% - 强调文字颜色 4 2 3" xfId="368"/>
    <cellStyle name="60% - 强调文字颜色 4 2 3 2" xfId="619"/>
    <cellStyle name="60% - 强调文字颜色 4 3" xfId="121"/>
    <cellStyle name="60% - 强调文字颜色 4 3 2" xfId="370"/>
    <cellStyle name="60% - 强调文字颜色 4 3 2 2" xfId="621"/>
    <cellStyle name="60% - 强调文字颜色 4 4" xfId="122"/>
    <cellStyle name="60% - 强调文字颜色 4 4 2" xfId="371"/>
    <cellStyle name="60% - 强调文字颜色 4 4 2 2" xfId="622"/>
    <cellStyle name="60% - 强调文字颜色 4 5" xfId="123"/>
    <cellStyle name="60% - 强调文字颜色 4 5 2" xfId="372"/>
    <cellStyle name="60% - 强调文字颜色 4 5 2 2" xfId="623"/>
    <cellStyle name="60% - 强调文字颜色 5" xfId="37" builtinId="48" customBuiltin="1"/>
    <cellStyle name="60% - 强调文字颜色 5 2" xfId="124"/>
    <cellStyle name="60% - 强调文字颜色 5 2 2" xfId="125"/>
    <cellStyle name="60% - 强调文字颜色 5 2 2 2" xfId="374"/>
    <cellStyle name="60% - 强调文字颜色 5 2 2 2 2" xfId="625"/>
    <cellStyle name="60% - 强调文字颜色 5 2 3" xfId="373"/>
    <cellStyle name="60% - 强调文字颜色 5 2 3 2" xfId="624"/>
    <cellStyle name="60% - 强调文字颜色 5 3" xfId="126"/>
    <cellStyle name="60% - 强调文字颜色 5 3 2" xfId="375"/>
    <cellStyle name="60% - 强调文字颜色 5 3 2 2" xfId="626"/>
    <cellStyle name="60% - 强调文字颜色 5 4" xfId="127"/>
    <cellStyle name="60% - 强调文字颜色 5 4 2" xfId="376"/>
    <cellStyle name="60% - 强调文字颜色 5 4 2 2" xfId="627"/>
    <cellStyle name="60% - 强调文字颜色 5 5" xfId="128"/>
    <cellStyle name="60% - 强调文字颜色 5 5 2" xfId="377"/>
    <cellStyle name="60% - 强调文字颜色 5 5 2 2" xfId="628"/>
    <cellStyle name="60% - 强调文字颜色 6" xfId="41" builtinId="52" customBuiltin="1"/>
    <cellStyle name="60% - 强调文字颜色 6 2" xfId="129"/>
    <cellStyle name="60% - 强调文字颜色 6 2 2" xfId="130"/>
    <cellStyle name="60% - 强调文字颜色 6 2 2 2" xfId="379"/>
    <cellStyle name="60% - 强调文字颜色 6 2 2 2 2" xfId="630"/>
    <cellStyle name="60% - 强调文字颜色 6 2 3" xfId="378"/>
    <cellStyle name="60% - 强调文字颜色 6 2 3 2" xfId="629"/>
    <cellStyle name="60% - 强调文字颜色 6 3" xfId="131"/>
    <cellStyle name="60% - 强调文字颜色 6 3 2" xfId="380"/>
    <cellStyle name="60% - 强调文字颜色 6 3 2 2" xfId="631"/>
    <cellStyle name="60% - 强调文字颜色 6 4" xfId="132"/>
    <cellStyle name="60% - 强调文字颜色 6 4 2" xfId="381"/>
    <cellStyle name="60% - 强调文字颜色 6 4 2 2" xfId="632"/>
    <cellStyle name="60% - 强调文字颜色 6 5" xfId="133"/>
    <cellStyle name="60% - 强调文字颜色 6 5 2" xfId="382"/>
    <cellStyle name="60% - 强调文字颜色 6 5 2 2" xfId="633"/>
    <cellStyle name="标题" xfId="1" builtinId="15" customBuiltin="1"/>
    <cellStyle name="标题 1" xfId="2" builtinId="16" customBuiltin="1"/>
    <cellStyle name="标题 1 2" xfId="136"/>
    <cellStyle name="标题 1 2 2" xfId="137"/>
    <cellStyle name="标题 1 2 2 2" xfId="386"/>
    <cellStyle name="标题 1 2 2 2 2" xfId="637"/>
    <cellStyle name="标题 1 2 3" xfId="385"/>
    <cellStyle name="标题 1 2 3 2" xfId="636"/>
    <cellStyle name="标题 1 3" xfId="138"/>
    <cellStyle name="标题 1 3 2" xfId="387"/>
    <cellStyle name="标题 1 3 2 2" xfId="638"/>
    <cellStyle name="标题 1 4" xfId="139"/>
    <cellStyle name="标题 1 4 2" xfId="388"/>
    <cellStyle name="标题 1 4 2 2" xfId="639"/>
    <cellStyle name="标题 1 5" xfId="140"/>
    <cellStyle name="标题 1 5 2" xfId="389"/>
    <cellStyle name="标题 1 5 2 2" xfId="640"/>
    <cellStyle name="标题 1 6" xfId="141"/>
    <cellStyle name="标题 1 6 2" xfId="390"/>
    <cellStyle name="标题 1 6 2 2" xfId="641"/>
    <cellStyle name="标题 1 7" xfId="135"/>
    <cellStyle name="标题 1 8" xfId="384"/>
    <cellStyle name="标题 1 8 2" xfId="635"/>
    <cellStyle name="标题 10" xfId="134"/>
    <cellStyle name="标题 11" xfId="383"/>
    <cellStyle name="标题 11 2" xfId="634"/>
    <cellStyle name="标题 2" xfId="3" builtinId="17" customBuiltin="1"/>
    <cellStyle name="标题 2 2" xfId="143"/>
    <cellStyle name="标题 2 2 2" xfId="144"/>
    <cellStyle name="标题 2 2 2 2" xfId="393"/>
    <cellStyle name="标题 2 2 2 2 2" xfId="644"/>
    <cellStyle name="标题 2 2 3" xfId="392"/>
    <cellStyle name="标题 2 2 3 2" xfId="643"/>
    <cellStyle name="标题 2 3" xfId="145"/>
    <cellStyle name="标题 2 3 2" xfId="394"/>
    <cellStyle name="标题 2 3 2 2" xfId="645"/>
    <cellStyle name="标题 2 4" xfId="146"/>
    <cellStyle name="标题 2 4 2" xfId="395"/>
    <cellStyle name="标题 2 4 2 2" xfId="646"/>
    <cellStyle name="标题 2 5" xfId="147"/>
    <cellStyle name="标题 2 5 2" xfId="396"/>
    <cellStyle name="标题 2 5 2 2" xfId="647"/>
    <cellStyle name="标题 2 6" xfId="148"/>
    <cellStyle name="标题 2 6 2" xfId="397"/>
    <cellStyle name="标题 2 6 2 2" xfId="648"/>
    <cellStyle name="标题 2 7" xfId="142"/>
    <cellStyle name="标题 2 8" xfId="391"/>
    <cellStyle name="标题 2 8 2" xfId="642"/>
    <cellStyle name="标题 3" xfId="4" builtinId="18" customBuiltin="1"/>
    <cellStyle name="标题 3 2" xfId="150"/>
    <cellStyle name="标题 3 2 2" xfId="151"/>
    <cellStyle name="标题 3 2 2 2" xfId="400"/>
    <cellStyle name="标题 3 2 2 2 2" xfId="651"/>
    <cellStyle name="标题 3 2 3" xfId="399"/>
    <cellStyle name="标题 3 2 3 2" xfId="650"/>
    <cellStyle name="标题 3 3" xfId="152"/>
    <cellStyle name="标题 3 3 2" xfId="401"/>
    <cellStyle name="标题 3 3 2 2" xfId="652"/>
    <cellStyle name="标题 3 4" xfId="153"/>
    <cellStyle name="标题 3 4 2" xfId="402"/>
    <cellStyle name="标题 3 4 2 2" xfId="653"/>
    <cellStyle name="标题 3 5" xfId="154"/>
    <cellStyle name="标题 3 5 2" xfId="403"/>
    <cellStyle name="标题 3 5 2 2" xfId="654"/>
    <cellStyle name="标题 3 6" xfId="155"/>
    <cellStyle name="标题 3 6 2" xfId="404"/>
    <cellStyle name="标题 3 6 2 2" xfId="655"/>
    <cellStyle name="标题 3 7" xfId="149"/>
    <cellStyle name="标题 3 8" xfId="398"/>
    <cellStyle name="标题 3 8 2" xfId="649"/>
    <cellStyle name="标题 4" xfId="5" builtinId="19" customBuiltin="1"/>
    <cellStyle name="标题 4 2" xfId="157"/>
    <cellStyle name="标题 4 2 2" xfId="158"/>
    <cellStyle name="标题 4 2 2 2" xfId="407"/>
    <cellStyle name="标题 4 2 2 2 2" xfId="658"/>
    <cellStyle name="标题 4 2 3" xfId="406"/>
    <cellStyle name="标题 4 2 3 2" xfId="657"/>
    <cellStyle name="标题 4 3" xfId="159"/>
    <cellStyle name="标题 4 3 2" xfId="408"/>
    <cellStyle name="标题 4 3 2 2" xfId="659"/>
    <cellStyle name="标题 4 4" xfId="160"/>
    <cellStyle name="标题 4 4 2" xfId="409"/>
    <cellStyle name="标题 4 4 2 2" xfId="660"/>
    <cellStyle name="标题 4 5" xfId="161"/>
    <cellStyle name="标题 4 5 2" xfId="410"/>
    <cellStyle name="标题 4 5 2 2" xfId="661"/>
    <cellStyle name="标题 4 6" xfId="162"/>
    <cellStyle name="标题 4 6 2" xfId="411"/>
    <cellStyle name="标题 4 6 2 2" xfId="662"/>
    <cellStyle name="标题 4 7" xfId="156"/>
    <cellStyle name="标题 4 8" xfId="405"/>
    <cellStyle name="标题 4 8 2" xfId="656"/>
    <cellStyle name="标题 5" xfId="163"/>
    <cellStyle name="标题 5 2" xfId="164"/>
    <cellStyle name="标题 5 2 2" xfId="413"/>
    <cellStyle name="标题 5 2 2 2" xfId="664"/>
    <cellStyle name="标题 5 3" xfId="412"/>
    <cellStyle name="标题 5 3 2" xfId="663"/>
    <cellStyle name="标题 6" xfId="165"/>
    <cellStyle name="标题 6 2" xfId="414"/>
    <cellStyle name="标题 6 2 2" xfId="665"/>
    <cellStyle name="标题 7" xfId="166"/>
    <cellStyle name="标题 7 2" xfId="415"/>
    <cellStyle name="标题 7 2 2" xfId="666"/>
    <cellStyle name="标题 8" xfId="167"/>
    <cellStyle name="标题 8 2" xfId="416"/>
    <cellStyle name="标题 8 2 2" xfId="667"/>
    <cellStyle name="标题 9" xfId="168"/>
    <cellStyle name="标题 9 2" xfId="417"/>
    <cellStyle name="标题 9 2 2" xfId="668"/>
    <cellStyle name="差" xfId="7" builtinId="27" customBuiltin="1"/>
    <cellStyle name="差 2" xfId="170"/>
    <cellStyle name="差 2 2" xfId="171"/>
    <cellStyle name="差 2 2 2" xfId="420"/>
    <cellStyle name="差 2 2 2 2" xfId="671"/>
    <cellStyle name="差 2 3" xfId="419"/>
    <cellStyle name="差 2 3 2" xfId="670"/>
    <cellStyle name="差 3" xfId="172"/>
    <cellStyle name="差 3 2" xfId="421"/>
    <cellStyle name="差 3 2 2" xfId="672"/>
    <cellStyle name="差 4" xfId="173"/>
    <cellStyle name="差 4 2" xfId="422"/>
    <cellStyle name="差 4 2 2" xfId="673"/>
    <cellStyle name="差 5" xfId="174"/>
    <cellStyle name="差 5 2" xfId="423"/>
    <cellStyle name="差 5 2 2" xfId="674"/>
    <cellStyle name="差 6" xfId="175"/>
    <cellStyle name="差 6 2" xfId="424"/>
    <cellStyle name="差 6 2 2" xfId="675"/>
    <cellStyle name="差 7" xfId="169"/>
    <cellStyle name="差 8" xfId="418"/>
    <cellStyle name="差 8 2" xfId="669"/>
    <cellStyle name="常规" xfId="0" builtinId="0"/>
    <cellStyle name="常规 2" xfId="42"/>
    <cellStyle name="常规 2 2" xfId="177"/>
    <cellStyle name="常规 2 2 2" xfId="425"/>
    <cellStyle name="常规 2 3" xfId="178"/>
    <cellStyle name="常规 2 3 2" xfId="426"/>
    <cellStyle name="常规 2 4" xfId="176"/>
    <cellStyle name="常规 2 4 2" xfId="540"/>
    <cellStyle name="常规 2 5" xfId="775"/>
    <cellStyle name="常规 3" xfId="179"/>
    <cellStyle name="常规 3 2" xfId="180"/>
    <cellStyle name="常规 3 2 2" xfId="428"/>
    <cellStyle name="常规 3 2 2 2" xfId="677"/>
    <cellStyle name="常规 3 3" xfId="427"/>
    <cellStyle name="常规 3 3 2" xfId="676"/>
    <cellStyle name="常规 4" xfId="181"/>
    <cellStyle name="常规 4 2" xfId="429"/>
    <cellStyle name="常规 4 2 2" xfId="678"/>
    <cellStyle name="常规 5" xfId="182"/>
    <cellStyle name="常规 5 2" xfId="430"/>
    <cellStyle name="常规 5 2 2" xfId="679"/>
    <cellStyle name="常规 6" xfId="183"/>
    <cellStyle name="常规 6 2" xfId="431"/>
    <cellStyle name="常规 6 2 2" xfId="680"/>
    <cellStyle name="常规 7" xfId="184"/>
    <cellStyle name="常规 7 2" xfId="432"/>
    <cellStyle name="常规 7 2 2" xfId="681"/>
    <cellStyle name="常规 8" xfId="43"/>
    <cellStyle name="常规 9" xfId="292"/>
    <cellStyle name="常规 9 2" xfId="543"/>
    <cellStyle name="好" xfId="6" builtinId="26" customBuiltin="1"/>
    <cellStyle name="好 2" xfId="186"/>
    <cellStyle name="好 2 2" xfId="187"/>
    <cellStyle name="好 2 2 2" xfId="435"/>
    <cellStyle name="好 2 2 2 2" xfId="684"/>
    <cellStyle name="好 2 3" xfId="434"/>
    <cellStyle name="好 2 3 2" xfId="683"/>
    <cellStyle name="好 3" xfId="188"/>
    <cellStyle name="好 3 2" xfId="436"/>
    <cellStyle name="好 3 2 2" xfId="685"/>
    <cellStyle name="好 4" xfId="189"/>
    <cellStyle name="好 4 2" xfId="437"/>
    <cellStyle name="好 4 2 2" xfId="686"/>
    <cellStyle name="好 5" xfId="190"/>
    <cellStyle name="好 5 2" xfId="438"/>
    <cellStyle name="好 5 2 2" xfId="687"/>
    <cellStyle name="好 6" xfId="191"/>
    <cellStyle name="好 6 2" xfId="439"/>
    <cellStyle name="好 6 2 2" xfId="688"/>
    <cellStyle name="好 7" xfId="185"/>
    <cellStyle name="好 8" xfId="433"/>
    <cellStyle name="好 8 2" xfId="682"/>
    <cellStyle name="汇总" xfId="17" builtinId="25" customBuiltin="1"/>
    <cellStyle name="汇总 2" xfId="193"/>
    <cellStyle name="汇总 2 2" xfId="194"/>
    <cellStyle name="汇总 2 2 2" xfId="442"/>
    <cellStyle name="汇总 2 3" xfId="441"/>
    <cellStyle name="汇总 3" xfId="195"/>
    <cellStyle name="汇总 3 2" xfId="443"/>
    <cellStyle name="汇总 4" xfId="196"/>
    <cellStyle name="汇总 4 2" xfId="444"/>
    <cellStyle name="汇总 5" xfId="197"/>
    <cellStyle name="汇总 5 2" xfId="445"/>
    <cellStyle name="汇总 6" xfId="198"/>
    <cellStyle name="汇总 6 2" xfId="446"/>
    <cellStyle name="汇总 7" xfId="192"/>
    <cellStyle name="汇总 7 2" xfId="541"/>
    <cellStyle name="汇总 8" xfId="440"/>
    <cellStyle name="计算" xfId="11" builtinId="22" customBuiltin="1"/>
    <cellStyle name="计算 2" xfId="200"/>
    <cellStyle name="计算 2 2" xfId="201"/>
    <cellStyle name="计算 2 2 2" xfId="449"/>
    <cellStyle name="计算 2 2 2 2" xfId="691"/>
    <cellStyle name="计算 2 3" xfId="448"/>
    <cellStyle name="计算 2 3 2" xfId="690"/>
    <cellStyle name="计算 3" xfId="202"/>
    <cellStyle name="计算 3 2" xfId="450"/>
    <cellStyle name="计算 3 2 2" xfId="692"/>
    <cellStyle name="计算 4" xfId="203"/>
    <cellStyle name="计算 4 2" xfId="451"/>
    <cellStyle name="计算 4 2 2" xfId="693"/>
    <cellStyle name="计算 5" xfId="204"/>
    <cellStyle name="计算 5 2" xfId="452"/>
    <cellStyle name="计算 5 2 2" xfId="694"/>
    <cellStyle name="计算 6" xfId="205"/>
    <cellStyle name="计算 6 2" xfId="453"/>
    <cellStyle name="计算 6 2 2" xfId="695"/>
    <cellStyle name="计算 7" xfId="199"/>
    <cellStyle name="计算 8" xfId="447"/>
    <cellStyle name="计算 8 2" xfId="689"/>
    <cellStyle name="检查单元格" xfId="13" builtinId="23" customBuiltin="1"/>
    <cellStyle name="检查单元格 2" xfId="207"/>
    <cellStyle name="检查单元格 2 2" xfId="208"/>
    <cellStyle name="检查单元格 2 2 2" xfId="456"/>
    <cellStyle name="检查单元格 2 2 2 2" xfId="698"/>
    <cellStyle name="检查单元格 2 3" xfId="455"/>
    <cellStyle name="检查单元格 2 3 2" xfId="697"/>
    <cellStyle name="检查单元格 3" xfId="209"/>
    <cellStyle name="检查单元格 3 2" xfId="457"/>
    <cellStyle name="检查单元格 3 2 2" xfId="699"/>
    <cellStyle name="检查单元格 4" xfId="210"/>
    <cellStyle name="检查单元格 4 2" xfId="458"/>
    <cellStyle name="检查单元格 4 2 2" xfId="700"/>
    <cellStyle name="检查单元格 5" xfId="211"/>
    <cellStyle name="检查单元格 5 2" xfId="459"/>
    <cellStyle name="检查单元格 5 2 2" xfId="701"/>
    <cellStyle name="检查单元格 6" xfId="212"/>
    <cellStyle name="检查单元格 6 2" xfId="460"/>
    <cellStyle name="检查单元格 6 2 2" xfId="702"/>
    <cellStyle name="检查单元格 7" xfId="206"/>
    <cellStyle name="检查单元格 8" xfId="454"/>
    <cellStyle name="检查单元格 8 2" xfId="696"/>
    <cellStyle name="解释性文本" xfId="16" builtinId="53" customBuiltin="1"/>
    <cellStyle name="解释性文本 2" xfId="214"/>
    <cellStyle name="解释性文本 2 2" xfId="215"/>
    <cellStyle name="解释性文本 2 2 2" xfId="463"/>
    <cellStyle name="解释性文本 2 2 2 2" xfId="705"/>
    <cellStyle name="解释性文本 2 3" xfId="462"/>
    <cellStyle name="解释性文本 2 3 2" xfId="704"/>
    <cellStyle name="解释性文本 3" xfId="216"/>
    <cellStyle name="解释性文本 3 2" xfId="464"/>
    <cellStyle name="解释性文本 3 2 2" xfId="706"/>
    <cellStyle name="解释性文本 4" xfId="217"/>
    <cellStyle name="解释性文本 4 2" xfId="465"/>
    <cellStyle name="解释性文本 4 2 2" xfId="707"/>
    <cellStyle name="解释性文本 5" xfId="218"/>
    <cellStyle name="解释性文本 5 2" xfId="466"/>
    <cellStyle name="解释性文本 5 2 2" xfId="708"/>
    <cellStyle name="解释性文本 6" xfId="219"/>
    <cellStyle name="解释性文本 6 2" xfId="467"/>
    <cellStyle name="解释性文本 6 2 2" xfId="709"/>
    <cellStyle name="解释性文本 7" xfId="213"/>
    <cellStyle name="解释性文本 8" xfId="461"/>
    <cellStyle name="解释性文本 8 2" xfId="703"/>
    <cellStyle name="警告文本" xfId="14" builtinId="11" customBuiltin="1"/>
    <cellStyle name="警告文本 2" xfId="221"/>
    <cellStyle name="警告文本 2 2" xfId="222"/>
    <cellStyle name="警告文本 2 2 2" xfId="470"/>
    <cellStyle name="警告文本 2 3" xfId="469"/>
    <cellStyle name="警告文本 3" xfId="223"/>
    <cellStyle name="警告文本 3 2" xfId="471"/>
    <cellStyle name="警告文本 4" xfId="224"/>
    <cellStyle name="警告文本 4 2" xfId="472"/>
    <cellStyle name="警告文本 5" xfId="225"/>
    <cellStyle name="警告文本 5 2" xfId="473"/>
    <cellStyle name="警告文本 6" xfId="226"/>
    <cellStyle name="警告文本 6 2" xfId="474"/>
    <cellStyle name="警告文本 7" xfId="220"/>
    <cellStyle name="警告文本 7 2" xfId="542"/>
    <cellStyle name="警告文本 8" xfId="468"/>
    <cellStyle name="链接单元格" xfId="12" builtinId="24" customBuiltin="1"/>
    <cellStyle name="链接单元格 2" xfId="228"/>
    <cellStyle name="链接单元格 2 2" xfId="229"/>
    <cellStyle name="链接单元格 2 2 2" xfId="477"/>
    <cellStyle name="链接单元格 2 2 2 2" xfId="712"/>
    <cellStyle name="链接单元格 2 3" xfId="476"/>
    <cellStyle name="链接单元格 2 3 2" xfId="711"/>
    <cellStyle name="链接单元格 3" xfId="230"/>
    <cellStyle name="链接单元格 3 2" xfId="478"/>
    <cellStyle name="链接单元格 3 2 2" xfId="713"/>
    <cellStyle name="链接单元格 4" xfId="231"/>
    <cellStyle name="链接单元格 4 2" xfId="479"/>
    <cellStyle name="链接单元格 4 2 2" xfId="714"/>
    <cellStyle name="链接单元格 5" xfId="232"/>
    <cellStyle name="链接单元格 5 2" xfId="480"/>
    <cellStyle name="链接单元格 5 2 2" xfId="715"/>
    <cellStyle name="链接单元格 6" xfId="233"/>
    <cellStyle name="链接单元格 6 2" xfId="481"/>
    <cellStyle name="链接单元格 6 2 2" xfId="716"/>
    <cellStyle name="链接单元格 7" xfId="227"/>
    <cellStyle name="链接单元格 8" xfId="475"/>
    <cellStyle name="链接单元格 8 2" xfId="710"/>
    <cellStyle name="强调文字颜色 1" xfId="18" builtinId="29" customBuiltin="1"/>
    <cellStyle name="强调文字颜色 1 2" xfId="234"/>
    <cellStyle name="强调文字颜色 1 2 2" xfId="235"/>
    <cellStyle name="强调文字颜色 1 2 2 2" xfId="483"/>
    <cellStyle name="强调文字颜色 1 2 2 2 2" xfId="718"/>
    <cellStyle name="强调文字颜色 1 2 3" xfId="482"/>
    <cellStyle name="强调文字颜色 1 2 3 2" xfId="717"/>
    <cellStyle name="强调文字颜色 1 3" xfId="236"/>
    <cellStyle name="强调文字颜色 1 3 2" xfId="484"/>
    <cellStyle name="强调文字颜色 1 3 2 2" xfId="719"/>
    <cellStyle name="强调文字颜色 1 4" xfId="237"/>
    <cellStyle name="强调文字颜色 1 4 2" xfId="485"/>
    <cellStyle name="强调文字颜色 1 4 2 2" xfId="720"/>
    <cellStyle name="强调文字颜色 1 5" xfId="238"/>
    <cellStyle name="强调文字颜色 1 5 2" xfId="486"/>
    <cellStyle name="强调文字颜色 1 5 2 2" xfId="721"/>
    <cellStyle name="强调文字颜色 2" xfId="22" builtinId="33" customBuiltin="1"/>
    <cellStyle name="强调文字颜色 2 2" xfId="239"/>
    <cellStyle name="强调文字颜色 2 2 2" xfId="240"/>
    <cellStyle name="强调文字颜色 2 2 2 2" xfId="488"/>
    <cellStyle name="强调文字颜色 2 2 2 2 2" xfId="723"/>
    <cellStyle name="强调文字颜色 2 2 3" xfId="487"/>
    <cellStyle name="强调文字颜色 2 2 3 2" xfId="722"/>
    <cellStyle name="强调文字颜色 2 3" xfId="241"/>
    <cellStyle name="强调文字颜色 2 3 2" xfId="489"/>
    <cellStyle name="强调文字颜色 2 3 2 2" xfId="724"/>
    <cellStyle name="强调文字颜色 2 4" xfId="242"/>
    <cellStyle name="强调文字颜色 2 4 2" xfId="490"/>
    <cellStyle name="强调文字颜色 2 4 2 2" xfId="725"/>
    <cellStyle name="强调文字颜色 2 5" xfId="243"/>
    <cellStyle name="强调文字颜色 2 5 2" xfId="491"/>
    <cellStyle name="强调文字颜色 2 5 2 2" xfId="726"/>
    <cellStyle name="强调文字颜色 3" xfId="26" builtinId="37" customBuiltin="1"/>
    <cellStyle name="强调文字颜色 3 2" xfId="244"/>
    <cellStyle name="强调文字颜色 3 2 2" xfId="245"/>
    <cellStyle name="强调文字颜色 3 2 2 2" xfId="493"/>
    <cellStyle name="强调文字颜色 3 2 2 2 2" xfId="728"/>
    <cellStyle name="强调文字颜色 3 2 3" xfId="492"/>
    <cellStyle name="强调文字颜色 3 2 3 2" xfId="727"/>
    <cellStyle name="强调文字颜色 3 3" xfId="246"/>
    <cellStyle name="强调文字颜色 3 3 2" xfId="494"/>
    <cellStyle name="强调文字颜色 3 3 2 2" xfId="729"/>
    <cellStyle name="强调文字颜色 3 4" xfId="247"/>
    <cellStyle name="强调文字颜色 3 4 2" xfId="495"/>
    <cellStyle name="强调文字颜色 3 4 2 2" xfId="730"/>
    <cellStyle name="强调文字颜色 3 5" xfId="248"/>
    <cellStyle name="强调文字颜色 3 5 2" xfId="496"/>
    <cellStyle name="强调文字颜色 3 5 2 2" xfId="731"/>
    <cellStyle name="强调文字颜色 4" xfId="30" builtinId="41" customBuiltin="1"/>
    <cellStyle name="强调文字颜色 4 2" xfId="249"/>
    <cellStyle name="强调文字颜色 4 2 2" xfId="250"/>
    <cellStyle name="强调文字颜色 4 2 2 2" xfId="498"/>
    <cellStyle name="强调文字颜色 4 2 2 2 2" xfId="733"/>
    <cellStyle name="强调文字颜色 4 2 3" xfId="497"/>
    <cellStyle name="强调文字颜色 4 2 3 2" xfId="732"/>
    <cellStyle name="强调文字颜色 4 3" xfId="251"/>
    <cellStyle name="强调文字颜色 4 3 2" xfId="499"/>
    <cellStyle name="强调文字颜色 4 3 2 2" xfId="734"/>
    <cellStyle name="强调文字颜色 4 4" xfId="252"/>
    <cellStyle name="强调文字颜色 4 4 2" xfId="500"/>
    <cellStyle name="强调文字颜色 4 4 2 2" xfId="735"/>
    <cellStyle name="强调文字颜色 4 5" xfId="253"/>
    <cellStyle name="强调文字颜色 4 5 2" xfId="501"/>
    <cellStyle name="强调文字颜色 4 5 2 2" xfId="736"/>
    <cellStyle name="强调文字颜色 5" xfId="34" builtinId="45" customBuiltin="1"/>
    <cellStyle name="强调文字颜色 5 2" xfId="254"/>
    <cellStyle name="强调文字颜色 5 2 2" xfId="255"/>
    <cellStyle name="强调文字颜色 5 2 2 2" xfId="503"/>
    <cellStyle name="强调文字颜色 5 2 2 2 2" xfId="738"/>
    <cellStyle name="强调文字颜色 5 2 3" xfId="502"/>
    <cellStyle name="强调文字颜色 5 2 3 2" xfId="737"/>
    <cellStyle name="强调文字颜色 5 3" xfId="256"/>
    <cellStyle name="强调文字颜色 5 3 2" xfId="504"/>
    <cellStyle name="强调文字颜色 5 3 2 2" xfId="739"/>
    <cellStyle name="强调文字颜色 5 4" xfId="257"/>
    <cellStyle name="强调文字颜色 5 4 2" xfId="505"/>
    <cellStyle name="强调文字颜色 5 4 2 2" xfId="740"/>
    <cellStyle name="强调文字颜色 5 5" xfId="258"/>
    <cellStyle name="强调文字颜色 5 5 2" xfId="506"/>
    <cellStyle name="强调文字颜色 5 5 2 2" xfId="741"/>
    <cellStyle name="强调文字颜色 6" xfId="38" builtinId="49" customBuiltin="1"/>
    <cellStyle name="强调文字颜色 6 2" xfId="259"/>
    <cellStyle name="强调文字颜色 6 2 2" xfId="260"/>
    <cellStyle name="强调文字颜色 6 2 2 2" xfId="508"/>
    <cellStyle name="强调文字颜色 6 2 2 2 2" xfId="743"/>
    <cellStyle name="强调文字颜色 6 2 3" xfId="507"/>
    <cellStyle name="强调文字颜色 6 2 3 2" xfId="742"/>
    <cellStyle name="强调文字颜色 6 3" xfId="261"/>
    <cellStyle name="强调文字颜色 6 3 2" xfId="509"/>
    <cellStyle name="强调文字颜色 6 3 2 2" xfId="744"/>
    <cellStyle name="强调文字颜色 6 4" xfId="262"/>
    <cellStyle name="强调文字颜色 6 4 2" xfId="510"/>
    <cellStyle name="强调文字颜色 6 4 2 2" xfId="745"/>
    <cellStyle name="强调文字颜色 6 5" xfId="263"/>
    <cellStyle name="强调文字颜色 6 5 2" xfId="511"/>
    <cellStyle name="强调文字颜色 6 5 2 2" xfId="746"/>
    <cellStyle name="适中" xfId="8" builtinId="28" customBuiltin="1"/>
    <cellStyle name="适中 2" xfId="265"/>
    <cellStyle name="适中 2 2" xfId="266"/>
    <cellStyle name="适中 2 2 2" xfId="514"/>
    <cellStyle name="适中 2 2 2 2" xfId="749"/>
    <cellStyle name="适中 2 3" xfId="513"/>
    <cellStyle name="适中 2 3 2" xfId="748"/>
    <cellStyle name="适中 3" xfId="267"/>
    <cellStyle name="适中 3 2" xfId="515"/>
    <cellStyle name="适中 3 2 2" xfId="750"/>
    <cellStyle name="适中 4" xfId="268"/>
    <cellStyle name="适中 4 2" xfId="516"/>
    <cellStyle name="适中 4 2 2" xfId="751"/>
    <cellStyle name="适中 5" xfId="269"/>
    <cellStyle name="适中 5 2" xfId="517"/>
    <cellStyle name="适中 5 2 2" xfId="752"/>
    <cellStyle name="适中 6" xfId="270"/>
    <cellStyle name="适中 6 2" xfId="518"/>
    <cellStyle name="适中 6 2 2" xfId="753"/>
    <cellStyle name="适中 7" xfId="264"/>
    <cellStyle name="适中 8" xfId="512"/>
    <cellStyle name="适中 8 2" xfId="747"/>
    <cellStyle name="输出" xfId="10" builtinId="21" customBuiltin="1"/>
    <cellStyle name="输出 2" xfId="272"/>
    <cellStyle name="输出 2 2" xfId="273"/>
    <cellStyle name="输出 2 2 2" xfId="521"/>
    <cellStyle name="输出 2 2 2 2" xfId="756"/>
    <cellStyle name="输出 2 3" xfId="520"/>
    <cellStyle name="输出 2 3 2" xfId="755"/>
    <cellStyle name="输出 3" xfId="274"/>
    <cellStyle name="输出 3 2" xfId="522"/>
    <cellStyle name="输出 3 2 2" xfId="757"/>
    <cellStyle name="输出 4" xfId="275"/>
    <cellStyle name="输出 4 2" xfId="523"/>
    <cellStyle name="输出 4 2 2" xfId="758"/>
    <cellStyle name="输出 5" xfId="276"/>
    <cellStyle name="输出 5 2" xfId="524"/>
    <cellStyle name="输出 5 2 2" xfId="759"/>
    <cellStyle name="输出 6" xfId="277"/>
    <cellStyle name="输出 6 2" xfId="525"/>
    <cellStyle name="输出 6 2 2" xfId="760"/>
    <cellStyle name="输出 7" xfId="271"/>
    <cellStyle name="输出 8" xfId="519"/>
    <cellStyle name="输出 8 2" xfId="754"/>
    <cellStyle name="输入" xfId="9" builtinId="20" customBuiltin="1"/>
    <cellStyle name="输入 2" xfId="279"/>
    <cellStyle name="输入 2 2" xfId="280"/>
    <cellStyle name="输入 2 2 2" xfId="528"/>
    <cellStyle name="输入 2 2 2 2" xfId="763"/>
    <cellStyle name="输入 2 3" xfId="527"/>
    <cellStyle name="输入 2 3 2" xfId="762"/>
    <cellStyle name="输入 3" xfId="281"/>
    <cellStyle name="输入 3 2" xfId="529"/>
    <cellStyle name="输入 3 2 2" xfId="764"/>
    <cellStyle name="输入 4" xfId="282"/>
    <cellStyle name="输入 4 2" xfId="530"/>
    <cellStyle name="输入 4 2 2" xfId="765"/>
    <cellStyle name="输入 5" xfId="283"/>
    <cellStyle name="输入 5 2" xfId="531"/>
    <cellStyle name="输入 5 2 2" xfId="766"/>
    <cellStyle name="输入 6" xfId="284"/>
    <cellStyle name="输入 6 2" xfId="532"/>
    <cellStyle name="输入 6 2 2" xfId="767"/>
    <cellStyle name="输入 7" xfId="278"/>
    <cellStyle name="输入 8" xfId="526"/>
    <cellStyle name="输入 8 2" xfId="761"/>
    <cellStyle name="注释" xfId="15" builtinId="10" customBuiltin="1"/>
    <cellStyle name="注释 2" xfId="286"/>
    <cellStyle name="注释 2 2" xfId="287"/>
    <cellStyle name="注释 2 2 2" xfId="535"/>
    <cellStyle name="注释 2 2 2 2" xfId="770"/>
    <cellStyle name="注释 2 3" xfId="534"/>
    <cellStyle name="注释 2 3 2" xfId="769"/>
    <cellStyle name="注释 3" xfId="288"/>
    <cellStyle name="注释 3 2" xfId="536"/>
    <cellStyle name="注释 3 2 2" xfId="771"/>
    <cellStyle name="注释 4" xfId="289"/>
    <cellStyle name="注释 4 2" xfId="537"/>
    <cellStyle name="注释 4 2 2" xfId="772"/>
    <cellStyle name="注释 5" xfId="290"/>
    <cellStyle name="注释 5 2" xfId="538"/>
    <cellStyle name="注释 5 2 2" xfId="773"/>
    <cellStyle name="注释 6" xfId="291"/>
    <cellStyle name="注释 6 2" xfId="539"/>
    <cellStyle name="注释 6 2 2" xfId="774"/>
    <cellStyle name="注释 7" xfId="285"/>
    <cellStyle name="注释 8" xfId="533"/>
    <cellStyle name="注释 8 2" xfId="7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ools\Wind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iv_exdate"/>
      <definedName name="s_div_ifdiv"/>
      <definedName name="s_div_progress"/>
      <definedName name="s_div_recorddat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4"/>
  <sheetViews>
    <sheetView tabSelected="1" zoomScaleNormal="100" workbookViewId="0">
      <selection activeCell="F16" sqref="F16"/>
    </sheetView>
  </sheetViews>
  <sheetFormatPr defaultRowHeight="13.5" x14ac:dyDescent="0.15"/>
  <cols>
    <col min="1" max="1" width="11.875" style="4" customWidth="1"/>
    <col min="3" max="3" width="11.5" customWidth="1"/>
    <col min="4" max="4" width="10.5" bestFit="1" customWidth="1"/>
    <col min="5" max="5" width="10.25" customWidth="1"/>
    <col min="6" max="6" width="11.625" customWidth="1"/>
    <col min="7" max="7" width="14.5" customWidth="1"/>
    <col min="8" max="8" width="6" customWidth="1"/>
    <col min="9" max="9" width="16.25" customWidth="1"/>
    <col min="10" max="10" width="11" customWidth="1"/>
    <col min="11" max="11" width="10.875" customWidth="1"/>
    <col min="12" max="12" width="11.625" customWidth="1"/>
    <col min="13" max="13" width="12.25" customWidth="1"/>
    <col min="14" max="14" width="11.75" customWidth="1"/>
    <col min="15" max="15" width="12.625" customWidth="1"/>
  </cols>
  <sheetData>
    <row r="3" spans="1:15" x14ac:dyDescent="0.15">
      <c r="A3" s="15" t="s">
        <v>80</v>
      </c>
    </row>
    <row r="4" spans="1:15" x14ac:dyDescent="0.15">
      <c r="A4" s="16" t="s">
        <v>0</v>
      </c>
      <c r="B4" s="16" t="s">
        <v>1</v>
      </c>
      <c r="C4" s="16" t="s">
        <v>2</v>
      </c>
      <c r="D4" s="16" t="s">
        <v>3</v>
      </c>
      <c r="E4" s="16" t="s">
        <v>4</v>
      </c>
      <c r="F4" s="16" t="s">
        <v>5</v>
      </c>
      <c r="G4" s="16" t="s">
        <v>6</v>
      </c>
      <c r="H4" s="16"/>
      <c r="I4" s="16" t="s">
        <v>117</v>
      </c>
      <c r="J4" s="16" t="s">
        <v>85</v>
      </c>
      <c r="K4" s="16" t="s">
        <v>86</v>
      </c>
      <c r="L4" s="16" t="s">
        <v>109</v>
      </c>
      <c r="M4" s="16" t="s">
        <v>112</v>
      </c>
      <c r="N4" s="16" t="s">
        <v>113</v>
      </c>
      <c r="O4" s="16" t="s">
        <v>114</v>
      </c>
    </row>
    <row r="5" spans="1:15" x14ac:dyDescent="0.15">
      <c r="A5" s="9" t="s">
        <v>110</v>
      </c>
      <c r="B5" s="9" t="s">
        <v>92</v>
      </c>
      <c r="C5" s="9" t="str">
        <f>[1]!s_div_recorddate(A5,"2016/12/31")</f>
        <v>2017-03-28</v>
      </c>
      <c r="D5" s="9" t="str">
        <f>[1]!s_div_exdate(A5,"2016/12/31")</f>
        <v>2017-03-29</v>
      </c>
      <c r="E5" s="9">
        <v>0.39</v>
      </c>
      <c r="F5" s="9">
        <v>1.0547</v>
      </c>
      <c r="G5" s="14" t="s">
        <v>119</v>
      </c>
      <c r="H5" s="9"/>
      <c r="I5" s="9">
        <f>[1]!s_div_progress(A5,"20171231")</f>
        <v>0</v>
      </c>
      <c r="J5" s="9">
        <f>[1]!s_div_recorddate(A5,"2017/12/31")</f>
        <v>0</v>
      </c>
      <c r="K5" s="9">
        <f>[1]!s_div_exdate(A5,"2017/12/31")</f>
        <v>0</v>
      </c>
      <c r="L5" s="4" t="str">
        <f>[1]!s_div_ifdiv(A5,"2017/06/30")</f>
        <v>否</v>
      </c>
      <c r="M5" s="9">
        <f>[1]!s_div_recorddate(A5,"2017/6/30")</f>
        <v>0</v>
      </c>
      <c r="N5" s="9">
        <f>[1]!s_div_exdate(A5,"2017/06/30")</f>
        <v>0</v>
      </c>
      <c r="O5" s="4" t="str">
        <f>[1]!s_div_ifdiv(A5,"2016/06/30")</f>
        <v>否</v>
      </c>
    </row>
    <row r="6" spans="1:15" x14ac:dyDescent="0.15">
      <c r="A6" s="7" t="s">
        <v>74</v>
      </c>
      <c r="F6" s="2">
        <f>SUM(F5)</f>
        <v>1.0547</v>
      </c>
      <c r="I6" s="4"/>
      <c r="J6" s="4"/>
      <c r="K6" s="4"/>
      <c r="L6" s="4"/>
    </row>
    <row r="7" spans="1:15" x14ac:dyDescent="0.15">
      <c r="I7" s="4"/>
      <c r="J7" s="4"/>
      <c r="K7" s="4"/>
      <c r="L7" s="4"/>
    </row>
    <row r="8" spans="1:15" x14ac:dyDescent="0.15">
      <c r="I8" s="4"/>
      <c r="J8" s="4"/>
      <c r="K8" s="4"/>
      <c r="L8" s="4"/>
    </row>
    <row r="9" spans="1:15" x14ac:dyDescent="0.15">
      <c r="A9" s="15" t="s">
        <v>72</v>
      </c>
      <c r="I9" s="4"/>
      <c r="J9" s="4"/>
      <c r="K9" s="4"/>
      <c r="L9" s="4"/>
    </row>
    <row r="10" spans="1:15" x14ac:dyDescent="0.15">
      <c r="A10" s="16" t="s">
        <v>0</v>
      </c>
      <c r="B10" s="16" t="s">
        <v>1</v>
      </c>
      <c r="C10" s="16" t="s">
        <v>2</v>
      </c>
      <c r="D10" s="16" t="s">
        <v>3</v>
      </c>
      <c r="E10" s="16" t="s">
        <v>4</v>
      </c>
      <c r="F10" s="16" t="s">
        <v>5</v>
      </c>
      <c r="G10" s="16" t="s">
        <v>6</v>
      </c>
      <c r="H10" s="16"/>
      <c r="I10" s="16" t="s">
        <v>117</v>
      </c>
      <c r="J10" s="16" t="s">
        <v>85</v>
      </c>
      <c r="K10" s="16" t="s">
        <v>86</v>
      </c>
      <c r="L10" s="16" t="s">
        <v>109</v>
      </c>
      <c r="M10" s="16" t="s">
        <v>112</v>
      </c>
      <c r="N10" s="16" t="s">
        <v>113</v>
      </c>
      <c r="O10" s="16" t="s">
        <v>114</v>
      </c>
    </row>
    <row r="11" spans="1:15" s="18" customFormat="1" x14ac:dyDescent="0.15">
      <c r="A11" s="23" t="s">
        <v>121</v>
      </c>
      <c r="B11" s="20" t="s">
        <v>96</v>
      </c>
      <c r="C11" s="20" t="str">
        <f>[1]!s_div_recorddate(A11,"2016/12/31")</f>
        <v>2017-05-02</v>
      </c>
      <c r="D11" s="20" t="str">
        <f>[1]!s_div_exdate(A11,"2016/12/31")</f>
        <v>2017-05-03</v>
      </c>
      <c r="E11" s="19"/>
      <c r="F11" s="19"/>
      <c r="G11" s="21" t="s">
        <v>119</v>
      </c>
      <c r="H11" s="19"/>
      <c r="I11" s="22">
        <f>[1]!s_div_progress(A11,"20171231")</f>
        <v>0</v>
      </c>
      <c r="J11" s="22">
        <f>[1]!s_div_recorddate(A11,"2017/12/31")</f>
        <v>0</v>
      </c>
      <c r="K11" s="22">
        <f>[1]!s_div_exdate(A11,"2017/12/31")</f>
        <v>0</v>
      </c>
      <c r="L11" s="22" t="str">
        <f>[1]!s_div_ifdiv(A11,"2017/06/30")</f>
        <v>否</v>
      </c>
      <c r="M11" s="22">
        <f>[1]!s_div_recorddate(A11,"2017/6/30")</f>
        <v>0</v>
      </c>
      <c r="N11" s="22">
        <f>[1]!s_div_exdate(A11,"2017/06/30")</f>
        <v>0</v>
      </c>
      <c r="O11" s="22" t="str">
        <f>[1]!s_div_ifdiv(A11,"2016/06/30")</f>
        <v>否</v>
      </c>
    </row>
    <row r="12" spans="1:15" s="18" customFormat="1" x14ac:dyDescent="0.15">
      <c r="A12" s="12" t="s">
        <v>30</v>
      </c>
      <c r="B12" s="11" t="s">
        <v>31</v>
      </c>
      <c r="C12" s="9" t="str">
        <f>[1]!s_div_recorddate(A12,"2016/12/31")</f>
        <v>2017-05-08</v>
      </c>
      <c r="D12" s="9" t="str">
        <f>[1]!s_div_exdate(A12,"2016/12/31")</f>
        <v>2017-05-09</v>
      </c>
      <c r="E12" s="11">
        <v>0.6</v>
      </c>
      <c r="F12" s="11">
        <v>2.0329999999999999</v>
      </c>
      <c r="G12" s="14" t="s">
        <v>119</v>
      </c>
      <c r="H12" s="11"/>
      <c r="I12" s="9">
        <f>[1]!s_div_progress(A12,"20171231")</f>
        <v>0</v>
      </c>
      <c r="J12" s="9">
        <f>[1]!s_div_recorddate(A12,"2017/12/31")</f>
        <v>0</v>
      </c>
      <c r="K12" s="9">
        <f>[1]!s_div_exdate(A12,"2017/12/31")</f>
        <v>0</v>
      </c>
      <c r="L12" s="4" t="str">
        <f>[1]!s_div_ifdiv(A12,"2017/06/30")</f>
        <v>否</v>
      </c>
      <c r="M12" s="9">
        <f>[1]!s_div_recorddate(A12,"2017/6/30")</f>
        <v>0</v>
      </c>
      <c r="N12" s="9">
        <f>[1]!s_div_exdate(A12,"2017/06/30")</f>
        <v>0</v>
      </c>
      <c r="O12" s="4" t="str">
        <f>[1]!s_div_ifdiv(A12,"2016/06/30")</f>
        <v>否</v>
      </c>
    </row>
    <row r="13" spans="1:15" s="18" customFormat="1" x14ac:dyDescent="0.15">
      <c r="A13" s="23" t="s">
        <v>122</v>
      </c>
      <c r="B13" s="19" t="s">
        <v>95</v>
      </c>
      <c r="C13" s="19" t="str">
        <f>[1]!s_div_recorddate(A13,"2016/12/31")</f>
        <v>2017-05-17</v>
      </c>
      <c r="D13" s="19" t="str">
        <f>[1]!s_div_exdate(A13,"2016/12/31")</f>
        <v>2017-05-18</v>
      </c>
      <c r="E13" s="19"/>
      <c r="F13" s="19"/>
      <c r="G13" s="21" t="s">
        <v>119</v>
      </c>
      <c r="H13" s="19"/>
      <c r="I13" s="22"/>
      <c r="J13" s="22"/>
      <c r="K13" s="22"/>
      <c r="L13" s="22"/>
      <c r="M13" s="22"/>
      <c r="N13" s="22"/>
      <c r="O13" s="22"/>
    </row>
    <row r="14" spans="1:15" s="6" customFormat="1" x14ac:dyDescent="0.15">
      <c r="A14" s="12" t="s">
        <v>32</v>
      </c>
      <c r="B14" s="11" t="s">
        <v>33</v>
      </c>
      <c r="C14" s="9" t="str">
        <f>[1]!s_div_recorddate(A14,"2016/12/31")</f>
        <v>2017-04-27</v>
      </c>
      <c r="D14" s="9" t="str">
        <f>[1]!s_div_exdate(A14,"2016/12/31")</f>
        <v>2017-04-28</v>
      </c>
      <c r="E14" s="11">
        <v>0.13800000000000001</v>
      </c>
      <c r="F14" s="11">
        <v>0.64900000000000002</v>
      </c>
      <c r="G14" s="14" t="s">
        <v>119</v>
      </c>
      <c r="H14" s="11"/>
      <c r="I14" s="9">
        <f>[1]!s_div_progress(A14,"20171231")</f>
        <v>0</v>
      </c>
      <c r="J14" s="9">
        <f>[1]!s_div_recorddate(A14,"2017/12/31")</f>
        <v>0</v>
      </c>
      <c r="K14" s="9">
        <f>[1]!s_div_exdate(A14,"2017/12/31")</f>
        <v>0</v>
      </c>
      <c r="L14" s="4" t="str">
        <f>[1]!s_div_ifdiv(A14,"2017/06/30")</f>
        <v>否</v>
      </c>
      <c r="M14" s="9">
        <f>[1]!s_div_recorddate(A14,"2017/6/30")</f>
        <v>0</v>
      </c>
      <c r="N14" s="9">
        <f>[1]!s_div_exdate(A14,"2017/06/30")</f>
        <v>0</v>
      </c>
      <c r="O14" s="4" t="str">
        <f>[1]!s_div_ifdiv(A14,"2016/06/30")</f>
        <v>否</v>
      </c>
    </row>
    <row r="15" spans="1:15" x14ac:dyDescent="0.15">
      <c r="A15" s="7" t="s">
        <v>74</v>
      </c>
      <c r="F15" s="2">
        <f>SUM(F11:F14)</f>
        <v>2.6819999999999999</v>
      </c>
      <c r="H15" s="6"/>
      <c r="I15" s="4"/>
      <c r="J15" s="4"/>
      <c r="K15" s="4"/>
      <c r="L15" s="7"/>
    </row>
    <row r="16" spans="1:15" x14ac:dyDescent="0.15">
      <c r="I16" s="4"/>
      <c r="J16" s="4"/>
      <c r="K16" s="4"/>
      <c r="L16" s="7"/>
    </row>
    <row r="17" spans="1:15" x14ac:dyDescent="0.15">
      <c r="A17" s="15" t="s">
        <v>73</v>
      </c>
      <c r="I17" s="4"/>
      <c r="J17" s="4"/>
      <c r="K17" s="4"/>
      <c r="L17" s="4"/>
    </row>
    <row r="18" spans="1:15" x14ac:dyDescent="0.15">
      <c r="A18" s="16" t="s">
        <v>0</v>
      </c>
      <c r="B18" s="16" t="s">
        <v>1</v>
      </c>
      <c r="C18" s="16" t="s">
        <v>2</v>
      </c>
      <c r="D18" s="16" t="s">
        <v>3</v>
      </c>
      <c r="E18" s="16" t="s">
        <v>4</v>
      </c>
      <c r="F18" s="16" t="s">
        <v>5</v>
      </c>
      <c r="G18" s="16" t="s">
        <v>6</v>
      </c>
      <c r="H18" s="16"/>
      <c r="I18" s="16" t="s">
        <v>117</v>
      </c>
      <c r="J18" s="16" t="s">
        <v>85</v>
      </c>
      <c r="K18" s="16" t="s">
        <v>86</v>
      </c>
      <c r="L18" s="16" t="s">
        <v>109</v>
      </c>
      <c r="M18" s="16" t="s">
        <v>112</v>
      </c>
      <c r="N18" s="16" t="s">
        <v>113</v>
      </c>
      <c r="O18" s="16" t="s">
        <v>114</v>
      </c>
    </row>
    <row r="19" spans="1:15" s="18" customFormat="1" x14ac:dyDescent="0.15">
      <c r="A19" s="20" t="s">
        <v>123</v>
      </c>
      <c r="B19" s="20" t="s">
        <v>94</v>
      </c>
      <c r="C19" s="19" t="str">
        <f>[1]!s_div_recorddate(A19,"2016/12/31")</f>
        <v>2017-06-13</v>
      </c>
      <c r="D19" s="19" t="str">
        <f>[1]!s_div_exdate(A19,"2016/12/31")</f>
        <v>2017-06-14</v>
      </c>
      <c r="E19" s="20"/>
      <c r="F19" s="20"/>
      <c r="G19" s="20"/>
      <c r="H19" s="20"/>
      <c r="I19" s="20">
        <f>[1]!s_div_progress(A19,"20171231")</f>
        <v>0</v>
      </c>
      <c r="J19" s="20">
        <f>[1]!s_div_recorddate(A19,"2017/12/31")</f>
        <v>0</v>
      </c>
      <c r="K19" s="20">
        <f>[1]!s_div_exdate(A19,"2017/12/31")</f>
        <v>0</v>
      </c>
      <c r="L19" s="20" t="str">
        <f>[1]!s_div_ifdiv(A19,"2017/06/30")</f>
        <v>否</v>
      </c>
      <c r="M19" s="20">
        <f>[1]!s_div_recorddate(A19,"2017/6/30")</f>
        <v>0</v>
      </c>
      <c r="N19" s="20">
        <f>[1]!s_div_exdate(A19,"2017/06/30")</f>
        <v>0</v>
      </c>
      <c r="O19" s="20" t="str">
        <f>[1]!s_div_ifdiv(A19,"2016/06/30")</f>
        <v>否</v>
      </c>
    </row>
    <row r="20" spans="1:15" s="6" customFormat="1" x14ac:dyDescent="0.15">
      <c r="A20" s="12" t="s">
        <v>7</v>
      </c>
      <c r="B20" s="11" t="s">
        <v>8</v>
      </c>
      <c r="C20" s="9" t="str">
        <f>[1]!s_div_recorddate(A20,"2016/12/31")</f>
        <v>2017-05-24</v>
      </c>
      <c r="D20" s="9" t="str">
        <f>[1]!s_div_exdate(A20,"2016/12/31")</f>
        <v>2017-05-25</v>
      </c>
      <c r="E20" s="11">
        <v>0.2</v>
      </c>
      <c r="F20" s="11">
        <v>1.0052000000000001</v>
      </c>
      <c r="G20" s="14" t="s">
        <v>119</v>
      </c>
      <c r="H20" s="11"/>
      <c r="I20" s="9">
        <f>[1]!s_div_progress(A20,"20171231")</f>
        <v>0</v>
      </c>
      <c r="J20" s="9">
        <f>[1]!s_div_recorddate(A20,"2017/12/31")</f>
        <v>0</v>
      </c>
      <c r="K20" s="9">
        <f>[1]!s_div_exdate(A20,"2017/12/31")</f>
        <v>0</v>
      </c>
      <c r="L20" s="4" t="str">
        <f>[1]!s_div_ifdiv(A20,"2017/06/30")</f>
        <v>否</v>
      </c>
      <c r="M20" s="9">
        <f>[1]!s_div_recorddate(A20,"2017/6/30")</f>
        <v>0</v>
      </c>
      <c r="N20" s="9">
        <f>[1]!s_div_exdate(A20,"2017/06/30")</f>
        <v>0</v>
      </c>
      <c r="O20" s="4" t="str">
        <f>[1]!s_div_ifdiv(A20,"2016/06/30")</f>
        <v>否</v>
      </c>
    </row>
    <row r="21" spans="1:15" s="6" customFormat="1" ht="14.25" x14ac:dyDescent="0.15">
      <c r="A21" s="12" t="s">
        <v>26</v>
      </c>
      <c r="B21" s="11" t="s">
        <v>27</v>
      </c>
      <c r="C21" s="9" t="str">
        <f>[1]!s_div_recorddate(A21,"2016/12/31")</f>
        <v>2017-06-05</v>
      </c>
      <c r="D21" s="9" t="str">
        <f>[1]!s_div_exdate(A21,"2016/12/31")</f>
        <v>2017-06-06</v>
      </c>
      <c r="E21" s="11">
        <v>0.1</v>
      </c>
      <c r="F21" s="11">
        <v>4.3700000000000003E-2</v>
      </c>
      <c r="G21" s="14" t="s">
        <v>119</v>
      </c>
      <c r="H21" s="13"/>
      <c r="I21" s="9">
        <f>[1]!s_div_progress(A21,"20171231")</f>
        <v>0</v>
      </c>
      <c r="J21" s="9">
        <f>[1]!s_div_recorddate(A21,"2017/12/31")</f>
        <v>0</v>
      </c>
      <c r="K21" s="9">
        <f>[1]!s_div_exdate(A21,"2017/12/31")</f>
        <v>0</v>
      </c>
      <c r="L21" s="4" t="str">
        <f>[1]!s_div_ifdiv(A21,"2017/06/30")</f>
        <v>否</v>
      </c>
      <c r="M21" s="9">
        <f>[1]!s_div_recorddate(A21,"2017/6/30")</f>
        <v>0</v>
      </c>
      <c r="N21" s="9">
        <f>[1]!s_div_exdate(A21,"2017/06/30")</f>
        <v>0</v>
      </c>
      <c r="O21" s="4" t="str">
        <f>[1]!s_div_ifdiv(A21,"2016/06/30")</f>
        <v>否</v>
      </c>
    </row>
    <row r="22" spans="1:15" s="6" customFormat="1" ht="14.25" x14ac:dyDescent="0.15">
      <c r="A22" s="12" t="s">
        <v>23</v>
      </c>
      <c r="B22" s="11" t="s">
        <v>24</v>
      </c>
      <c r="C22" s="9" t="str">
        <f>[1]!s_div_recorddate(A22,"2016/12/31")</f>
        <v>2017-06-05</v>
      </c>
      <c r="D22" s="9" t="str">
        <f>[1]!s_div_exdate(A22,"2016/12/31")</f>
        <v>2017-06-06</v>
      </c>
      <c r="E22" s="11">
        <v>0.01</v>
      </c>
      <c r="F22" s="11">
        <v>1.26E-2</v>
      </c>
      <c r="G22" s="14" t="s">
        <v>118</v>
      </c>
      <c r="H22" s="13"/>
      <c r="I22" s="9">
        <f>[1]!s_div_progress(A22,"20171231")</f>
        <v>0</v>
      </c>
      <c r="J22" s="9">
        <f>[1]!s_div_recorddate(A22,"2017/12/31")</f>
        <v>0</v>
      </c>
      <c r="K22" s="9">
        <f>[1]!s_div_exdate(A22,"2017/12/31")</f>
        <v>0</v>
      </c>
      <c r="L22" s="4" t="str">
        <f>[1]!s_div_ifdiv(A22,"2017/06/30")</f>
        <v>否</v>
      </c>
      <c r="M22" s="9">
        <f>[1]!s_div_recorddate(A22,"2017/6/30")</f>
        <v>0</v>
      </c>
      <c r="N22" s="9">
        <f>[1]!s_div_exdate(A22,"2017/06/30")</f>
        <v>0</v>
      </c>
      <c r="O22" s="4" t="str">
        <f>[1]!s_div_ifdiv(A22,"2016/06/30")</f>
        <v>否</v>
      </c>
    </row>
    <row r="23" spans="1:15" s="6" customFormat="1" x14ac:dyDescent="0.15">
      <c r="A23" s="12" t="s">
        <v>19</v>
      </c>
      <c r="B23" s="11" t="s">
        <v>20</v>
      </c>
      <c r="C23" s="9">
        <f>[1]!s_div_recorddate(A23,"2016/12/31")</f>
        <v>0</v>
      </c>
      <c r="D23" s="9">
        <f>[1]!s_div_exdate(A23,"2016/12/31")</f>
        <v>0</v>
      </c>
      <c r="E23" s="11">
        <v>0</v>
      </c>
      <c r="F23" s="11">
        <v>0</v>
      </c>
      <c r="G23" s="14" t="s">
        <v>118</v>
      </c>
      <c r="H23" s="11"/>
      <c r="I23" s="9">
        <f>[1]!s_div_progress(A23,"20171231")</f>
        <v>0</v>
      </c>
      <c r="J23" s="9">
        <f>[1]!s_div_recorddate(A23,"2017/12/31")</f>
        <v>0</v>
      </c>
      <c r="K23" s="9">
        <f>[1]!s_div_exdate(A23,"2017/12/31")</f>
        <v>0</v>
      </c>
      <c r="L23" s="4" t="str">
        <f>[1]!s_div_ifdiv(A23,"2017/06/30")</f>
        <v>否</v>
      </c>
      <c r="M23" s="9">
        <f>[1]!s_div_recorddate(A23,"2017/6/30")</f>
        <v>0</v>
      </c>
      <c r="N23" s="9">
        <f>[1]!s_div_exdate(A23,"2017/06/30")</f>
        <v>0</v>
      </c>
      <c r="O23" s="4" t="str">
        <f>[1]!s_div_ifdiv(A23,"2016/06/30")</f>
        <v>否</v>
      </c>
    </row>
    <row r="24" spans="1:15" s="6" customFormat="1" x14ac:dyDescent="0.15">
      <c r="A24" s="12" t="s">
        <v>17</v>
      </c>
      <c r="B24" s="11" t="s">
        <v>18</v>
      </c>
      <c r="C24" s="9" t="str">
        <f>[1]!s_div_recorddate(A24,"2016/12/31")</f>
        <v>2017-06-08</v>
      </c>
      <c r="D24" s="9" t="str">
        <f>[1]!s_div_exdate(A24,"2016/12/31")</f>
        <v>2017-06-09</v>
      </c>
      <c r="E24" s="11">
        <v>0.315</v>
      </c>
      <c r="F24" s="11">
        <v>1.2683</v>
      </c>
      <c r="G24" s="14" t="s">
        <v>118</v>
      </c>
      <c r="H24" s="11"/>
      <c r="I24" s="9">
        <f>[1]!s_div_progress(A24,"20171231")</f>
        <v>0</v>
      </c>
      <c r="J24" s="9">
        <f>[1]!s_div_recorddate(A24,"2017/12/31")</f>
        <v>0</v>
      </c>
      <c r="K24" s="9">
        <f>[1]!s_div_exdate(A24,"2017/12/31")</f>
        <v>0</v>
      </c>
      <c r="L24" s="4" t="str">
        <f>[1]!s_div_ifdiv(A24,"2017/06/30")</f>
        <v>否</v>
      </c>
      <c r="M24" s="9">
        <f>[1]!s_div_recorddate(A24,"2017/6/30")</f>
        <v>0</v>
      </c>
      <c r="N24" s="9">
        <f>[1]!s_div_exdate(A24,"2017/06/30")</f>
        <v>0</v>
      </c>
      <c r="O24" s="4" t="str">
        <f>[1]!s_div_ifdiv(A24,"2016/06/30")</f>
        <v>否</v>
      </c>
    </row>
    <row r="25" spans="1:15" s="6" customFormat="1" x14ac:dyDescent="0.15">
      <c r="A25" s="12" t="s">
        <v>15</v>
      </c>
      <c r="B25" s="11" t="s">
        <v>16</v>
      </c>
      <c r="C25" s="9" t="str">
        <f>[1]!s_div_recorddate(A25,"2016/12/31")</f>
        <v>2017-06-13</v>
      </c>
      <c r="D25" s="9" t="str">
        <f>[1]!s_div_exdate(A25,"2016/12/31")</f>
        <v>2017-06-14</v>
      </c>
      <c r="E25" s="11">
        <v>0.74</v>
      </c>
      <c r="F25" s="11">
        <v>4.5861000000000001</v>
      </c>
      <c r="G25" s="14" t="s">
        <v>118</v>
      </c>
      <c r="H25" s="11"/>
      <c r="I25" s="9">
        <f>[1]!s_div_progress(A25,"20171231")</f>
        <v>0</v>
      </c>
      <c r="J25" s="9">
        <f>[1]!s_div_recorddate(A25,"2017/12/31")</f>
        <v>0</v>
      </c>
      <c r="K25" s="9">
        <f>[1]!s_div_exdate(A25,"2017/12/31")</f>
        <v>0</v>
      </c>
      <c r="L25" s="4" t="str">
        <f>[1]!s_div_ifdiv(A25,"2017/06/30")</f>
        <v>否</v>
      </c>
      <c r="M25" s="9">
        <f>[1]!s_div_recorddate(A25,"2017/6/30")</f>
        <v>0</v>
      </c>
      <c r="N25" s="9">
        <f>[1]!s_div_exdate(A25,"2017/06/30")</f>
        <v>0</v>
      </c>
      <c r="O25" s="4" t="str">
        <f>[1]!s_div_ifdiv(A25,"2016/06/30")</f>
        <v>否</v>
      </c>
    </row>
    <row r="26" spans="1:15" s="6" customFormat="1" x14ac:dyDescent="0.15">
      <c r="A26" s="12" t="s">
        <v>40</v>
      </c>
      <c r="B26" s="11" t="s">
        <v>41</v>
      </c>
      <c r="C26" s="9" t="str">
        <f>[1]!s_div_recorddate(A26,"2016/12/31")</f>
        <v>2017-06-13</v>
      </c>
      <c r="D26" s="9" t="str">
        <f>[1]!s_div_exdate(A26,"2016/12/31")</f>
        <v>2017-06-14</v>
      </c>
      <c r="E26" s="11">
        <v>0.61</v>
      </c>
      <c r="F26" s="11">
        <v>4.4358000000000004</v>
      </c>
      <c r="G26" s="14" t="s">
        <v>118</v>
      </c>
      <c r="H26" s="11"/>
      <c r="I26" s="9">
        <f>[1]!s_div_progress(A26,"20171231")</f>
        <v>0</v>
      </c>
      <c r="J26" s="9">
        <f>[1]!s_div_recorddate(A26,"2017/12/31")</f>
        <v>0</v>
      </c>
      <c r="K26" s="9">
        <f>[1]!s_div_exdate(A26,"2017/12/31")</f>
        <v>0</v>
      </c>
      <c r="L26" s="4" t="str">
        <f>[1]!s_div_ifdiv(A26,"2017/06/30")</f>
        <v>否</v>
      </c>
      <c r="M26" s="9">
        <f>[1]!s_div_recorddate(A26,"2017/6/30")</f>
        <v>0</v>
      </c>
      <c r="N26" s="9">
        <f>[1]!s_div_exdate(A26,"2017/06/30")</f>
        <v>0</v>
      </c>
      <c r="O26" s="4" t="str">
        <f>[1]!s_div_ifdiv(A26,"2016/06/30")</f>
        <v>否</v>
      </c>
    </row>
    <row r="27" spans="1:15" s="6" customFormat="1" x14ac:dyDescent="0.15">
      <c r="A27" s="12" t="s">
        <v>60</v>
      </c>
      <c r="B27" s="11" t="s">
        <v>61</v>
      </c>
      <c r="C27" s="9" t="str">
        <f>[1]!s_div_recorddate(A27,"2016/12/31")</f>
        <v>2017-06-15</v>
      </c>
      <c r="D27" s="9" t="str">
        <f>[1]!s_div_exdate(A27,"2016/12/31")</f>
        <v>2017-06-16</v>
      </c>
      <c r="E27" s="11">
        <v>0.215</v>
      </c>
      <c r="F27" s="11">
        <v>1.6695</v>
      </c>
      <c r="G27" s="14" t="s">
        <v>118</v>
      </c>
      <c r="H27" s="11"/>
      <c r="I27" s="9">
        <f>[1]!s_div_progress(A27,"20171231")</f>
        <v>0</v>
      </c>
      <c r="J27" s="9">
        <f>[1]!s_div_recorddate(A27,"2017/12/31")</f>
        <v>0</v>
      </c>
      <c r="K27" s="9">
        <f>[1]!s_div_exdate(A27,"2017/12/31")</f>
        <v>0</v>
      </c>
      <c r="L27" s="4" t="str">
        <f>[1]!s_div_ifdiv(A27,"2017/06/30")</f>
        <v>否</v>
      </c>
      <c r="M27" s="9">
        <f>[1]!s_div_recorddate(A27,"2017/6/30")</f>
        <v>0</v>
      </c>
      <c r="N27" s="9">
        <f>[1]!s_div_exdate(A27,"2017/06/30")</f>
        <v>0</v>
      </c>
      <c r="O27" s="4" t="str">
        <f>[1]!s_div_ifdiv(A27,"2016/06/30")</f>
        <v>否</v>
      </c>
    </row>
    <row r="28" spans="1:15" s="6" customFormat="1" x14ac:dyDescent="0.15">
      <c r="A28" s="12" t="s">
        <v>58</v>
      </c>
      <c r="B28" s="11" t="s">
        <v>59</v>
      </c>
      <c r="C28" s="9" t="str">
        <f>[1]!s_div_recorddate(A28,"2016/12/31")</f>
        <v>2017-06-15</v>
      </c>
      <c r="D28" s="9" t="str">
        <f>[1]!s_div_exdate(A28,"2016/12/31")</f>
        <v>2017-06-16</v>
      </c>
      <c r="E28" s="11">
        <v>0.24</v>
      </c>
      <c r="F28" s="11">
        <v>0.2407</v>
      </c>
      <c r="G28" s="14" t="s">
        <v>118</v>
      </c>
      <c r="H28" s="11"/>
      <c r="I28" s="9">
        <f>[1]!s_div_progress(A28,"20171231")</f>
        <v>0</v>
      </c>
      <c r="J28" s="9">
        <f>[1]!s_div_recorddate(A28,"2017/12/31")</f>
        <v>0</v>
      </c>
      <c r="K28" s="9">
        <f>[1]!s_div_exdate(A28,"2017/12/31")</f>
        <v>0</v>
      </c>
      <c r="L28" s="4" t="str">
        <f>[1]!s_div_ifdiv(A28,"2017/06/30")</f>
        <v>否</v>
      </c>
      <c r="M28" s="9">
        <f>[1]!s_div_recorddate(A28,"2017/6/30")</f>
        <v>0</v>
      </c>
      <c r="N28" s="9">
        <f>[1]!s_div_exdate(A28,"2017/06/30")</f>
        <v>0</v>
      </c>
      <c r="O28" s="4" t="str">
        <f>[1]!s_div_ifdiv(A28,"2016/06/30")</f>
        <v>否</v>
      </c>
    </row>
    <row r="29" spans="1:15" s="6" customFormat="1" x14ac:dyDescent="0.15">
      <c r="A29" s="12" t="s">
        <v>21</v>
      </c>
      <c r="B29" s="11" t="s">
        <v>22</v>
      </c>
      <c r="C29" s="9" t="str">
        <f>[1]!s_div_recorddate(A29,"2016/12/31")</f>
        <v>2017-06-15</v>
      </c>
      <c r="D29" s="9" t="str">
        <f>[1]!s_div_exdate(A29,"2016/12/31")</f>
        <v>2017-06-16</v>
      </c>
      <c r="E29" s="11">
        <v>1.65</v>
      </c>
      <c r="F29" s="11">
        <v>2.9761000000000002</v>
      </c>
      <c r="G29" s="14" t="s">
        <v>118</v>
      </c>
      <c r="H29" s="11"/>
      <c r="I29" s="9">
        <f>[1]!s_div_progress(A29,"20171231")</f>
        <v>0</v>
      </c>
      <c r="J29" s="9">
        <f>[1]!s_div_recorddate(A29,"2017/12/31")</f>
        <v>0</v>
      </c>
      <c r="K29" s="9">
        <f>[1]!s_div_exdate(A29,"2017/12/31")</f>
        <v>0</v>
      </c>
      <c r="L29" s="4" t="str">
        <f>[1]!s_div_ifdiv(A29,"2017/06/30")</f>
        <v>否</v>
      </c>
      <c r="M29" s="9">
        <f>[1]!s_div_recorddate(A29,"2017/6/30")</f>
        <v>0</v>
      </c>
      <c r="N29" s="9">
        <f>[1]!s_div_exdate(A29,"2017/06/30")</f>
        <v>0</v>
      </c>
      <c r="O29" s="4" t="str">
        <f>[1]!s_div_ifdiv(A29,"2016/06/30")</f>
        <v>否</v>
      </c>
    </row>
    <row r="30" spans="1:15" x14ac:dyDescent="0.15">
      <c r="A30" s="7" t="s">
        <v>74</v>
      </c>
      <c r="F30" s="2">
        <f>SUM(F20:F29)</f>
        <v>16.238</v>
      </c>
      <c r="I30" s="4"/>
      <c r="J30" s="4"/>
      <c r="K30" s="4"/>
      <c r="L30" s="4"/>
    </row>
    <row r="31" spans="1:15" x14ac:dyDescent="0.15">
      <c r="A31" s="7"/>
      <c r="F31" s="3"/>
      <c r="I31" s="4"/>
      <c r="J31" s="4"/>
      <c r="K31" s="4"/>
      <c r="L31" s="4"/>
    </row>
    <row r="32" spans="1:15" x14ac:dyDescent="0.15">
      <c r="A32" s="15" t="s">
        <v>75</v>
      </c>
      <c r="F32" s="3"/>
      <c r="I32" s="4"/>
      <c r="J32" s="4"/>
      <c r="K32" s="4"/>
      <c r="L32" s="4"/>
    </row>
    <row r="33" spans="1:15" x14ac:dyDescent="0.15">
      <c r="A33" s="16" t="s">
        <v>0</v>
      </c>
      <c r="B33" s="16" t="s">
        <v>1</v>
      </c>
      <c r="C33" s="16" t="s">
        <v>2</v>
      </c>
      <c r="D33" s="16" t="s">
        <v>3</v>
      </c>
      <c r="E33" s="16" t="s">
        <v>4</v>
      </c>
      <c r="F33" s="16" t="s">
        <v>5</v>
      </c>
      <c r="G33" s="16" t="s">
        <v>6</v>
      </c>
      <c r="H33" s="16"/>
      <c r="I33" s="16" t="s">
        <v>117</v>
      </c>
      <c r="J33" s="16" t="s">
        <v>85</v>
      </c>
      <c r="K33" s="16" t="s">
        <v>86</v>
      </c>
      <c r="L33" s="16" t="s">
        <v>109</v>
      </c>
      <c r="M33" s="16" t="s">
        <v>112</v>
      </c>
      <c r="N33" s="16" t="s">
        <v>113</v>
      </c>
      <c r="O33" s="16" t="s">
        <v>114</v>
      </c>
    </row>
    <row r="34" spans="1:15" s="18" customFormat="1" x14ac:dyDescent="0.15">
      <c r="A34" s="19" t="s">
        <v>126</v>
      </c>
      <c r="B34" s="19" t="s">
        <v>120</v>
      </c>
      <c r="C34" s="19">
        <f>[1]!s_div_recorddate(A34,"2016/12/31")</f>
        <v>0</v>
      </c>
      <c r="D34" s="19">
        <f>[1]!s_div_exdate(A34,"2016/12/31")</f>
        <v>0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15" s="8" customFormat="1" x14ac:dyDescent="0.15">
      <c r="A35" s="12" t="s">
        <v>66</v>
      </c>
      <c r="B35" s="11" t="s">
        <v>67</v>
      </c>
      <c r="C35" s="9" t="str">
        <f>[1]!s_div_recorddate(A35,"2016/12/31")</f>
        <v>2017-06-21</v>
      </c>
      <c r="D35" s="9" t="str">
        <f>[1]!s_div_exdate(A35,"2016/12/31")</f>
        <v>2017-06-22</v>
      </c>
      <c r="E35" s="11">
        <v>0.02</v>
      </c>
      <c r="F35" s="11">
        <v>5.8517E-2</v>
      </c>
      <c r="G35" s="14" t="s">
        <v>119</v>
      </c>
      <c r="H35" s="11"/>
      <c r="I35" s="9">
        <f>[1]!s_div_progress(A35,"20171231")</f>
        <v>0</v>
      </c>
      <c r="J35" s="9">
        <f>[1]!s_div_recorddate(A35,"2017/12/31")</f>
        <v>0</v>
      </c>
      <c r="K35" s="9">
        <f>[1]!s_div_exdate(A35,"2017/12/31")</f>
        <v>0</v>
      </c>
      <c r="L35" s="10" t="str">
        <f>[1]!s_div_ifdiv(A35,"2017/06/30")</f>
        <v>是</v>
      </c>
      <c r="M35" s="9" t="str">
        <f>[1]!s_div_recorddate(A35,"2017/6/30")</f>
        <v>2017-09-14</v>
      </c>
      <c r="N35" s="9" t="str">
        <f>[1]!s_div_exdate(A35,"2017/06/30")</f>
        <v>2017-09-15</v>
      </c>
      <c r="O35" s="10" t="str">
        <f>[1]!s_div_ifdiv(A35,"2016/06/30")</f>
        <v>是</v>
      </c>
    </row>
    <row r="36" spans="1:15" s="8" customFormat="1" x14ac:dyDescent="0.15">
      <c r="A36" s="12" t="s">
        <v>89</v>
      </c>
      <c r="B36" s="11" t="s">
        <v>25</v>
      </c>
      <c r="C36" s="9" t="str">
        <f>[1]!s_div_recorddate(A36,"2016/12/31")</f>
        <v>2017-06-28</v>
      </c>
      <c r="D36" s="9" t="str">
        <f>[1]!s_div_exdate(A36,"2016/12/31")</f>
        <v>2017-06-29</v>
      </c>
      <c r="E36" s="11">
        <v>0.20499999999999999</v>
      </c>
      <c r="F36" s="11">
        <v>0.34986899999999999</v>
      </c>
      <c r="G36" s="14" t="s">
        <v>118</v>
      </c>
      <c r="H36" s="11"/>
      <c r="I36" s="9">
        <f>[1]!s_div_progress(A36,"20171231")</f>
        <v>0</v>
      </c>
      <c r="J36" s="9">
        <f>[1]!s_div_recorddate(A36,"2017/12/31")</f>
        <v>0</v>
      </c>
      <c r="K36" s="9">
        <f>[1]!s_div_exdate(A36,"2017/12/31")</f>
        <v>0</v>
      </c>
      <c r="L36" s="4" t="str">
        <f>[1]!s_div_ifdiv(A36,"2017/06/30")</f>
        <v>否</v>
      </c>
      <c r="M36" s="9">
        <f>[1]!s_div_recorddate(A36,"2017/6/30")</f>
        <v>0</v>
      </c>
      <c r="N36" s="9">
        <f>[1]!s_div_exdate(A36,"2017/06/30")</f>
        <v>0</v>
      </c>
      <c r="O36" s="4" t="str">
        <f>[1]!s_div_ifdiv(A36,"2016/06/30")</f>
        <v>否</v>
      </c>
    </row>
    <row r="37" spans="1:15" s="8" customFormat="1" x14ac:dyDescent="0.15">
      <c r="A37" s="12" t="s">
        <v>38</v>
      </c>
      <c r="B37" s="11" t="s">
        <v>39</v>
      </c>
      <c r="C37" s="9" t="str">
        <f>[1]!s_div_recorddate(A37,"2016/12/31")</f>
        <v>2017-06-28</v>
      </c>
      <c r="D37" s="9" t="str">
        <f>[1]!s_div_exdate(A37,"2016/12/31")</f>
        <v>2017-06-29</v>
      </c>
      <c r="E37" s="11">
        <v>0.25</v>
      </c>
      <c r="F37" s="11">
        <v>0.83879199999999998</v>
      </c>
      <c r="G37" s="14" t="s">
        <v>118</v>
      </c>
      <c r="H37" s="11"/>
      <c r="I37" s="9">
        <f>[1]!s_div_progress(A37,"20171231")</f>
        <v>0</v>
      </c>
      <c r="J37" s="9">
        <f>[1]!s_div_recorddate(A37,"2017/12/31")</f>
        <v>0</v>
      </c>
      <c r="K37" s="9">
        <f>[1]!s_div_exdate(A37,"2017/12/31")</f>
        <v>0</v>
      </c>
      <c r="L37" s="4" t="str">
        <f>[1]!s_div_ifdiv(A37,"2017/06/30")</f>
        <v>否</v>
      </c>
      <c r="M37" s="9">
        <f>[1]!s_div_recorddate(A37,"2017/6/30")</f>
        <v>0</v>
      </c>
      <c r="N37" s="9">
        <f>[1]!s_div_exdate(A37,"2017/06/30")</f>
        <v>0</v>
      </c>
      <c r="O37" s="4" t="str">
        <f>[1]!s_div_ifdiv(A37,"2016/06/30")</f>
        <v>否</v>
      </c>
    </row>
    <row r="38" spans="1:15" s="8" customFormat="1" x14ac:dyDescent="0.15">
      <c r="A38" s="12" t="s">
        <v>98</v>
      </c>
      <c r="B38" s="11" t="s">
        <v>99</v>
      </c>
      <c r="C38" s="9" t="str">
        <f>[1]!s_div_recorddate(A38,"2016/12/31")</f>
        <v>2017-06-29</v>
      </c>
      <c r="D38" s="9" t="str">
        <f>[1]!s_div_exdate(A38,"2016/12/31")</f>
        <v>2017-06-30</v>
      </c>
      <c r="E38" s="11">
        <v>0.19439999999999999</v>
      </c>
      <c r="F38" s="11">
        <v>0.16950000000000001</v>
      </c>
      <c r="G38" s="14" t="s">
        <v>118</v>
      </c>
      <c r="H38" s="11"/>
      <c r="I38" s="9">
        <f>[1]!s_div_progress(A38,"20171231")</f>
        <v>0</v>
      </c>
      <c r="J38" s="9">
        <f>[1]!s_div_recorddate(A38,"2017/12/31")</f>
        <v>0</v>
      </c>
      <c r="K38" s="9">
        <f>[1]!s_div_exdate(A38,"2017/12/31")</f>
        <v>0</v>
      </c>
      <c r="L38" s="4" t="str">
        <f>[1]!s_div_ifdiv(A38,"2017/06/30")</f>
        <v>否</v>
      </c>
      <c r="M38" s="9">
        <f>[1]!s_div_recorddate(A38,"2017/6/30")</f>
        <v>0</v>
      </c>
      <c r="N38" s="9">
        <f>[1]!s_div_exdate(A38,"2017/06/30")</f>
        <v>0</v>
      </c>
      <c r="O38" s="4" t="str">
        <f>[1]!s_div_ifdiv(A38,"2016/06/30")</f>
        <v>否</v>
      </c>
    </row>
    <row r="39" spans="1:15" s="8" customFormat="1" x14ac:dyDescent="0.15">
      <c r="A39" s="12" t="s">
        <v>100</v>
      </c>
      <c r="B39" s="11" t="s">
        <v>101</v>
      </c>
      <c r="C39" s="9" t="str">
        <f>[1]!s_div_recorddate(A39,"2016/12/31")</f>
        <v>2017-07-04</v>
      </c>
      <c r="D39" s="9" t="str">
        <f>[1]!s_div_exdate(A39,"2016/12/31")</f>
        <v>2017-07-05</v>
      </c>
      <c r="E39" s="11">
        <v>9.8000000000000004E-2</v>
      </c>
      <c r="F39" s="11">
        <v>0.91089699999999996</v>
      </c>
      <c r="G39" s="14" t="s">
        <v>118</v>
      </c>
      <c r="H39" s="11"/>
      <c r="I39" s="9">
        <f>[1]!s_div_progress(A39,"20171231")</f>
        <v>0</v>
      </c>
      <c r="J39" s="9">
        <f>[1]!s_div_recorddate(A39,"2017/12/31")</f>
        <v>0</v>
      </c>
      <c r="K39" s="9">
        <f>[1]!s_div_exdate(A39,"2017/12/31")</f>
        <v>0</v>
      </c>
      <c r="L39" s="4" t="str">
        <f>[1]!s_div_ifdiv(A39,"2017/06/30")</f>
        <v>否</v>
      </c>
      <c r="M39" s="9">
        <f>[1]!s_div_recorddate(A39,"2017/6/30")</f>
        <v>0</v>
      </c>
      <c r="N39" s="9">
        <f>[1]!s_div_exdate(A39,"2017/06/30")</f>
        <v>0</v>
      </c>
      <c r="O39" s="4" t="str">
        <f>[1]!s_div_ifdiv(A39,"2016/06/30")</f>
        <v>否</v>
      </c>
    </row>
    <row r="40" spans="1:15" s="8" customFormat="1" x14ac:dyDescent="0.15">
      <c r="A40" s="12" t="s">
        <v>87</v>
      </c>
      <c r="B40" s="11" t="s">
        <v>88</v>
      </c>
      <c r="C40" s="9" t="str">
        <f>[1]!s_div_recorddate(A40,"2016/12/31")</f>
        <v>2017-07-05</v>
      </c>
      <c r="D40" s="9" t="str">
        <f>[1]!s_div_exdate(A40,"2016/12/31")</f>
        <v>2017-07-06</v>
      </c>
      <c r="E40" s="11">
        <v>0.16500000000000001</v>
      </c>
      <c r="F40" s="11">
        <v>2.3982610000000002</v>
      </c>
      <c r="G40" s="14" t="s">
        <v>118</v>
      </c>
      <c r="H40" s="11"/>
      <c r="I40" s="9">
        <f>[1]!s_div_progress(A40,"20171231")</f>
        <v>0</v>
      </c>
      <c r="J40" s="9">
        <f>[1]!s_div_recorddate(A40,"2017/12/31")</f>
        <v>0</v>
      </c>
      <c r="K40" s="9">
        <f>[1]!s_div_exdate(A40,"2017/12/31")</f>
        <v>0</v>
      </c>
      <c r="L40" s="10" t="str">
        <f>[1]!s_div_ifdiv(A40,"2017/06/30")</f>
        <v>是</v>
      </c>
      <c r="M40" s="9" t="str">
        <f>[1]!s_div_recorddate(A40,"2017/6/30")</f>
        <v>2017-09-25</v>
      </c>
      <c r="N40" s="9" t="str">
        <f>[1]!s_div_exdate(A40,"2017/06/30")</f>
        <v>2017-09-26</v>
      </c>
      <c r="O40" s="10" t="str">
        <f>[1]!s_div_ifdiv(A40,"2016/06/30")</f>
        <v>是</v>
      </c>
    </row>
    <row r="41" spans="1:15" s="8" customFormat="1" x14ac:dyDescent="0.15">
      <c r="A41" s="12" t="s">
        <v>102</v>
      </c>
      <c r="B41" s="11" t="s">
        <v>103</v>
      </c>
      <c r="C41" s="9" t="str">
        <f>[1]!s_div_recorddate(A41,"2016/12/31")</f>
        <v>2017-07-06</v>
      </c>
      <c r="D41" s="9" t="str">
        <f>[1]!s_div_exdate(A41,"2016/12/31")</f>
        <v>2017-07-07</v>
      </c>
      <c r="E41" s="11">
        <v>0.27150000000000002</v>
      </c>
      <c r="F41" s="11">
        <v>4.3476999999999997</v>
      </c>
      <c r="G41" s="14" t="s">
        <v>118</v>
      </c>
      <c r="H41" s="11"/>
      <c r="I41" s="9">
        <f>[1]!s_div_progress(A41,"20171231")</f>
        <v>0</v>
      </c>
      <c r="J41" s="9">
        <f>[1]!s_div_recorddate(A41,"2017/12/31")</f>
        <v>0</v>
      </c>
      <c r="K41" s="9">
        <f>[1]!s_div_exdate(A41,"2017/12/31")</f>
        <v>0</v>
      </c>
      <c r="L41" s="4" t="str">
        <f>[1]!s_div_ifdiv(A41,"2017/06/30")</f>
        <v>否</v>
      </c>
      <c r="M41" s="9">
        <f>[1]!s_div_recorddate(A41,"2017/6/30")</f>
        <v>0</v>
      </c>
      <c r="N41" s="9">
        <f>[1]!s_div_exdate(A41,"2017/06/30")</f>
        <v>0</v>
      </c>
      <c r="O41" s="4" t="str">
        <f>[1]!s_div_ifdiv(A41,"2016/06/30")</f>
        <v>否</v>
      </c>
    </row>
    <row r="42" spans="1:15" s="8" customFormat="1" x14ac:dyDescent="0.15">
      <c r="A42" s="12" t="s">
        <v>104</v>
      </c>
      <c r="B42" s="11" t="s">
        <v>105</v>
      </c>
      <c r="C42" s="9" t="str">
        <f>[1]!s_div_recorddate(A42,"2016/12/31")</f>
        <v>2017-07-06</v>
      </c>
      <c r="D42" s="9" t="str">
        <f>[1]!s_div_exdate(A42,"2016/12/31")</f>
        <v>2017-07-07</v>
      </c>
      <c r="E42" s="11">
        <v>6.7869999999999999</v>
      </c>
      <c r="F42" s="11">
        <v>2.005763</v>
      </c>
      <c r="G42" s="14" t="s">
        <v>118</v>
      </c>
      <c r="H42" s="11"/>
      <c r="I42" s="9">
        <f>[1]!s_div_progress(A42,"20171231")</f>
        <v>0</v>
      </c>
      <c r="J42" s="9">
        <f>[1]!s_div_recorddate(A42,"2017/12/31")</f>
        <v>0</v>
      </c>
      <c r="K42" s="9">
        <f>[1]!s_div_exdate(A42,"2017/12/31")</f>
        <v>0</v>
      </c>
      <c r="L42" s="4" t="str">
        <f>[1]!s_div_ifdiv(A42,"2017/06/30")</f>
        <v>否</v>
      </c>
      <c r="M42" s="9">
        <f>[1]!s_div_recorddate(A42,"2017/6/30")</f>
        <v>0</v>
      </c>
      <c r="N42" s="9">
        <f>[1]!s_div_exdate(A42,"2017/06/30")</f>
        <v>0</v>
      </c>
      <c r="O42" s="4" t="str">
        <f>[1]!s_div_ifdiv(A42,"2016/06/30")</f>
        <v>否</v>
      </c>
    </row>
    <row r="43" spans="1:15" s="8" customFormat="1" x14ac:dyDescent="0.15">
      <c r="A43" s="12" t="s">
        <v>106</v>
      </c>
      <c r="B43" s="11" t="s">
        <v>107</v>
      </c>
      <c r="C43" s="9" t="str">
        <f>[1]!s_div_recorddate(A43,"2016/12/31")</f>
        <v>2017-07-07</v>
      </c>
      <c r="D43" s="9" t="str">
        <f>[1]!s_div_exdate(A43,"2016/12/31")</f>
        <v>2017-07-10</v>
      </c>
      <c r="E43" s="11">
        <v>2.97</v>
      </c>
      <c r="F43" s="11">
        <v>3.3755000000000002</v>
      </c>
      <c r="G43" s="14" t="s">
        <v>118</v>
      </c>
      <c r="H43" s="11"/>
      <c r="I43" s="9">
        <f>[1]!s_div_progress(A43,"20171231")</f>
        <v>0</v>
      </c>
      <c r="J43" s="9">
        <f>[1]!s_div_recorddate(A43,"2017/12/31")</f>
        <v>0</v>
      </c>
      <c r="K43" s="9">
        <f>[1]!s_div_exdate(A43,"2017/12/31")</f>
        <v>0</v>
      </c>
      <c r="L43" s="4" t="str">
        <f>[1]!s_div_ifdiv(A43,"2017/06/30")</f>
        <v>否</v>
      </c>
      <c r="M43" s="9">
        <f>[1]!s_div_recorddate(A43,"2017/6/30")</f>
        <v>0</v>
      </c>
      <c r="N43" s="9">
        <f>[1]!s_div_exdate(A43,"2017/06/30")</f>
        <v>0</v>
      </c>
      <c r="O43" s="4" t="str">
        <f>[1]!s_div_ifdiv(A43,"2016/06/30")</f>
        <v>否</v>
      </c>
    </row>
    <row r="44" spans="1:15" s="8" customFormat="1" x14ac:dyDescent="0.15">
      <c r="A44" s="12" t="s">
        <v>48</v>
      </c>
      <c r="B44" s="11" t="s">
        <v>49</v>
      </c>
      <c r="C44" s="9" t="str">
        <f>[1]!s_div_recorddate(A44,"2016/12/31")</f>
        <v>2017-07-10</v>
      </c>
      <c r="D44" s="9" t="str">
        <f>[1]!s_div_exdate(A44,"2016/12/31")</f>
        <v>2017-07-11</v>
      </c>
      <c r="E44" s="11">
        <v>0.55000000000000004</v>
      </c>
      <c r="F44" s="11">
        <v>3.4405999999999999</v>
      </c>
      <c r="G44" s="14" t="s">
        <v>118</v>
      </c>
      <c r="H44" s="11"/>
      <c r="I44" s="9">
        <f>[1]!s_div_progress(A44,"20171231")</f>
        <v>0</v>
      </c>
      <c r="J44" s="9">
        <f>[1]!s_div_recorddate(A44,"2017/12/31")</f>
        <v>0</v>
      </c>
      <c r="K44" s="9">
        <f>[1]!s_div_exdate(A44,"2017/12/31")</f>
        <v>0</v>
      </c>
      <c r="L44" s="10" t="str">
        <f>[1]!s_div_ifdiv(A44,"2017/06/30")</f>
        <v>是</v>
      </c>
      <c r="M44" s="9" t="str">
        <f>[1]!s_div_recorddate(A44,"2017/6/30")</f>
        <v>2017-09-01</v>
      </c>
      <c r="N44" s="9" t="str">
        <f>[1]!s_div_exdate(A44,"2017/06/30")</f>
        <v>2017-09-04</v>
      </c>
      <c r="O44" s="10" t="str">
        <f>[1]!s_div_ifdiv(A44,"2016/06/30")</f>
        <v>是</v>
      </c>
    </row>
    <row r="45" spans="1:15" s="8" customFormat="1" x14ac:dyDescent="0.15">
      <c r="A45" s="12" t="s">
        <v>54</v>
      </c>
      <c r="B45" s="11" t="s">
        <v>55</v>
      </c>
      <c r="C45" s="9" t="str">
        <f>[1]!s_div_recorddate(A45,"2016/12/31")</f>
        <v>2017-07-10</v>
      </c>
      <c r="D45" s="9" t="str">
        <f>[1]!s_div_exdate(A45,"2016/12/31")</f>
        <v>2017-07-11</v>
      </c>
      <c r="E45" s="11">
        <v>0.23430000000000001</v>
      </c>
      <c r="F45" s="11">
        <v>2.8348520000000001</v>
      </c>
      <c r="G45" s="14" t="s">
        <v>118</v>
      </c>
      <c r="H45" s="11"/>
      <c r="I45" s="9">
        <f>[1]!s_div_progress(A45,"20171231")</f>
        <v>0</v>
      </c>
      <c r="J45" s="9">
        <f>[1]!s_div_recorddate(A45,"2017/12/31")</f>
        <v>0</v>
      </c>
      <c r="K45" s="9">
        <f>[1]!s_div_exdate(A45,"2017/12/31")</f>
        <v>0</v>
      </c>
      <c r="L45" s="4" t="str">
        <f>[1]!s_div_ifdiv(A45,"2017/06/30")</f>
        <v>否</v>
      </c>
      <c r="M45" s="9">
        <f>[1]!s_div_recorddate(A45,"2017/6/30")</f>
        <v>0</v>
      </c>
      <c r="N45" s="9">
        <f>[1]!s_div_exdate(A45,"2017/06/30")</f>
        <v>0</v>
      </c>
      <c r="O45" s="4" t="str">
        <f>[1]!s_div_ifdiv(A45,"2016/06/30")</f>
        <v>否</v>
      </c>
    </row>
    <row r="46" spans="1:15" s="8" customFormat="1" x14ac:dyDescent="0.15">
      <c r="A46" s="12" t="s">
        <v>42</v>
      </c>
      <c r="B46" s="11" t="s">
        <v>43</v>
      </c>
      <c r="C46" s="9" t="str">
        <f>[1]!s_div_recorddate(A46,"2016/12/31")</f>
        <v>2017-07-11</v>
      </c>
      <c r="D46" s="9" t="str">
        <f>[1]!s_div_exdate(A46,"2016/12/31")</f>
        <v>2017-07-12</v>
      </c>
      <c r="E46" s="11">
        <v>0.25</v>
      </c>
      <c r="F46" s="11">
        <v>1.773334</v>
      </c>
      <c r="G46" s="14" t="s">
        <v>118</v>
      </c>
      <c r="H46" s="11"/>
      <c r="I46" s="9">
        <f>[1]!s_div_progress(A46,"20171231")</f>
        <v>0</v>
      </c>
      <c r="J46" s="9">
        <f>[1]!s_div_recorddate(A46,"2017/12/31")</f>
        <v>0</v>
      </c>
      <c r="K46" s="9">
        <f>[1]!s_div_exdate(A46,"2017/12/31")</f>
        <v>0</v>
      </c>
      <c r="L46" s="4" t="str">
        <f>[1]!s_div_ifdiv(A46,"2017/06/30")</f>
        <v>否</v>
      </c>
      <c r="M46" s="9">
        <f>[1]!s_div_recorddate(A46,"2017/6/30")</f>
        <v>0</v>
      </c>
      <c r="N46" s="9">
        <f>[1]!s_div_exdate(A46,"2017/06/30")</f>
        <v>0</v>
      </c>
      <c r="O46" s="4" t="str">
        <f>[1]!s_div_ifdiv(A46,"2016/06/30")</f>
        <v>否</v>
      </c>
    </row>
    <row r="47" spans="1:15" s="8" customFormat="1" x14ac:dyDescent="0.15">
      <c r="A47" s="12" t="s">
        <v>46</v>
      </c>
      <c r="B47" s="11" t="s">
        <v>47</v>
      </c>
      <c r="C47" s="9" t="str">
        <f>[1]!s_div_recorddate(A47,"2016/12/31")</f>
        <v>2017-07-12</v>
      </c>
      <c r="D47" s="9" t="str">
        <f>[1]!s_div_exdate(A47,"2016/12/31")</f>
        <v>2017-07-13</v>
      </c>
      <c r="E47" s="11">
        <v>0.17</v>
      </c>
      <c r="F47" s="11">
        <v>3.7248000000000001</v>
      </c>
      <c r="G47" s="14" t="s">
        <v>118</v>
      </c>
      <c r="H47" s="11"/>
      <c r="I47" s="9">
        <f>[1]!s_div_progress(A47,"20171231")</f>
        <v>0</v>
      </c>
      <c r="J47" s="9">
        <f>[1]!s_div_recorddate(A47,"2017/12/31")</f>
        <v>0</v>
      </c>
      <c r="K47" s="9">
        <f>[1]!s_div_exdate(A47,"2017/12/31")</f>
        <v>0</v>
      </c>
      <c r="L47" s="4" t="str">
        <f>[1]!s_div_ifdiv(A47,"2017/06/30")</f>
        <v>否</v>
      </c>
      <c r="M47" s="9">
        <f>[1]!s_div_recorddate(A47,"2017/6/30")</f>
        <v>0</v>
      </c>
      <c r="N47" s="9">
        <f>[1]!s_div_exdate(A47,"2017/06/30")</f>
        <v>0</v>
      </c>
      <c r="O47" s="4" t="str">
        <f>[1]!s_div_ifdiv(A47,"2016/06/30")</f>
        <v>否</v>
      </c>
    </row>
    <row r="48" spans="1:15" s="18" customFormat="1" x14ac:dyDescent="0.15">
      <c r="A48" s="20" t="s">
        <v>125</v>
      </c>
      <c r="B48" s="20" t="s">
        <v>124</v>
      </c>
      <c r="C48" s="20" t="str">
        <f>[1]!s_div_recorddate(A48,"2016/12/31")</f>
        <v>2017-07-13</v>
      </c>
      <c r="D48" s="20" t="str">
        <f>[1]!s_div_exdate(A48,"2016/12/31")</f>
        <v>2017-07-14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spans="1:15" s="8" customFormat="1" x14ac:dyDescent="0.15">
      <c r="A49" s="12" t="s">
        <v>70</v>
      </c>
      <c r="B49" s="11" t="s">
        <v>71</v>
      </c>
      <c r="C49" s="9" t="str">
        <f>[1]!s_div_recorddate(A49,"2016/12/31")</f>
        <v>2017-07-13</v>
      </c>
      <c r="D49" s="9" t="str">
        <f>[1]!s_div_exdate(A49,"2016/12/31")</f>
        <v>2017-07-14</v>
      </c>
      <c r="E49" s="11">
        <v>0.16800000000000001</v>
      </c>
      <c r="F49" s="11">
        <v>2.057194</v>
      </c>
      <c r="G49" s="14" t="s">
        <v>118</v>
      </c>
      <c r="H49" s="11"/>
      <c r="I49" s="9">
        <f>[1]!s_div_progress(A49,"20171231")</f>
        <v>0</v>
      </c>
      <c r="J49" s="9">
        <f>[1]!s_div_recorddate(A49,"2017/12/31")</f>
        <v>0</v>
      </c>
      <c r="K49" s="9">
        <f>[1]!s_div_exdate(A49,"2017/12/31")</f>
        <v>0</v>
      </c>
      <c r="L49" s="4" t="str">
        <f>[1]!s_div_ifdiv(A49,"2017/06/30")</f>
        <v>否</v>
      </c>
      <c r="M49" s="9">
        <f>[1]!s_div_recorddate(A49,"2017/6/30")</f>
        <v>0</v>
      </c>
      <c r="N49" s="9">
        <f>[1]!s_div_exdate(A49,"2017/06/30")</f>
        <v>0</v>
      </c>
      <c r="O49" s="4" t="str">
        <f>[1]!s_div_ifdiv(A49,"2016/06/30")</f>
        <v>否</v>
      </c>
    </row>
    <row r="50" spans="1:15" s="8" customFormat="1" x14ac:dyDescent="0.15">
      <c r="A50" s="12" t="s">
        <v>44</v>
      </c>
      <c r="B50" s="11" t="s">
        <v>45</v>
      </c>
      <c r="C50" s="9" t="str">
        <f>[1]!s_div_recorddate(A50,"2016/12/31")</f>
        <v>2017-07-18</v>
      </c>
      <c r="D50" s="9" t="str">
        <f>[1]!s_div_exdate(A50,"2016/12/31")</f>
        <v>2017-07-19</v>
      </c>
      <c r="E50" s="11">
        <v>0.16</v>
      </c>
      <c r="F50" s="11">
        <v>0.42698999999999998</v>
      </c>
      <c r="G50" s="14" t="s">
        <v>118</v>
      </c>
      <c r="H50" s="11"/>
      <c r="I50" s="9">
        <f>[1]!s_div_progress(A50,"20171231")</f>
        <v>0</v>
      </c>
      <c r="J50" s="9">
        <f>[1]!s_div_recorddate(A50,"2017/12/31")</f>
        <v>0</v>
      </c>
      <c r="K50" s="9">
        <f>[1]!s_div_exdate(A50,"2017/12/31")</f>
        <v>0</v>
      </c>
      <c r="L50" s="4" t="str">
        <f>[1]!s_div_ifdiv(A50,"2017/06/30")</f>
        <v>否</v>
      </c>
      <c r="M50" s="9">
        <f>[1]!s_div_recorddate(A50,"2017/6/30")</f>
        <v>0</v>
      </c>
      <c r="N50" s="9">
        <f>[1]!s_div_exdate(A50,"2017/06/30")</f>
        <v>0</v>
      </c>
      <c r="O50" s="4" t="str">
        <f>[1]!s_div_ifdiv(A50,"2016/06/30")</f>
        <v>否</v>
      </c>
    </row>
    <row r="51" spans="1:15" s="8" customFormat="1" ht="14.25" x14ac:dyDescent="0.15">
      <c r="A51" s="12" t="s">
        <v>9</v>
      </c>
      <c r="B51" s="11" t="s">
        <v>10</v>
      </c>
      <c r="C51" s="9" t="str">
        <f>[1]!s_div_recorddate(A51,"2016/12/31")</f>
        <v>2017-07-18</v>
      </c>
      <c r="D51" s="9" t="str">
        <f>[1]!s_div_exdate(A51,"2016/12/31")</f>
        <v>2017-07-19</v>
      </c>
      <c r="E51" s="11">
        <v>0.17</v>
      </c>
      <c r="F51" s="11">
        <v>1.0262</v>
      </c>
      <c r="G51" s="14" t="s">
        <v>118</v>
      </c>
      <c r="H51" s="13"/>
      <c r="I51" s="9">
        <f>[1]!s_div_progress(A51,"20171231")</f>
        <v>0</v>
      </c>
      <c r="J51" s="9">
        <f>[1]!s_div_recorddate(A51,"2017/12/31")</f>
        <v>0</v>
      </c>
      <c r="K51" s="9">
        <f>[1]!s_div_exdate(A51,"2017/12/31")</f>
        <v>0</v>
      </c>
      <c r="L51" s="10" t="str">
        <f>[1]!s_div_ifdiv(A51,"2017/06/30")</f>
        <v>是</v>
      </c>
      <c r="M51" s="9" t="str">
        <f>[1]!s_div_recorddate(A51,"2017/6/30")</f>
        <v>2017-09-19</v>
      </c>
      <c r="N51" s="9" t="str">
        <f>[1]!s_div_exdate(A51,"2017/06/30")</f>
        <v>2017-09-20</v>
      </c>
      <c r="O51" s="10" t="str">
        <f>[1]!s_div_ifdiv(A51,"2016/06/30")</f>
        <v>是</v>
      </c>
    </row>
    <row r="52" spans="1:15" s="8" customFormat="1" ht="14.25" x14ac:dyDescent="0.15">
      <c r="A52" s="12" t="s">
        <v>36</v>
      </c>
      <c r="B52" s="11" t="s">
        <v>37</v>
      </c>
      <c r="C52" s="9" t="str">
        <f>[1]!s_div_recorddate(A52,"2016/12/31")</f>
        <v>2017-07-20</v>
      </c>
      <c r="D52" s="9" t="str">
        <f>[1]!s_div_exdate(A52,"2016/12/31")</f>
        <v>2017-07-21</v>
      </c>
      <c r="E52" s="11">
        <v>0.189</v>
      </c>
      <c r="F52" s="11">
        <v>0.25459999999999999</v>
      </c>
      <c r="G52" s="14" t="s">
        <v>118</v>
      </c>
      <c r="H52" s="13"/>
      <c r="I52" s="9">
        <f>[1]!s_div_progress(A52,"20171231")</f>
        <v>0</v>
      </c>
      <c r="J52" s="9">
        <f>[1]!s_div_recorddate(A52,"2017/12/31")</f>
        <v>0</v>
      </c>
      <c r="K52" s="9">
        <f>[1]!s_div_exdate(A52,"2017/12/31")</f>
        <v>0</v>
      </c>
      <c r="L52" s="4" t="str">
        <f>[1]!s_div_ifdiv(A52,"2017/06/30")</f>
        <v>否</v>
      </c>
      <c r="M52" s="9">
        <f>[1]!s_div_recorddate(A52,"2017/6/30")</f>
        <v>0</v>
      </c>
      <c r="N52" s="9">
        <f>[1]!s_div_exdate(A52,"2017/06/30")</f>
        <v>0</v>
      </c>
      <c r="O52" s="10" t="str">
        <f>[1]!s_div_ifdiv(A52,"2016/06/30")</f>
        <v>是</v>
      </c>
    </row>
    <row r="53" spans="1:15" x14ac:dyDescent="0.15">
      <c r="A53" s="7" t="s">
        <v>74</v>
      </c>
      <c r="F53" s="2">
        <f>SUM(F35:F52)</f>
        <v>29.993369000000001</v>
      </c>
      <c r="I53" s="4"/>
      <c r="J53" s="4"/>
      <c r="K53" s="4"/>
    </row>
    <row r="54" spans="1:15" x14ac:dyDescent="0.15">
      <c r="I54" s="4"/>
      <c r="J54" s="4"/>
      <c r="K54" s="4"/>
    </row>
    <row r="55" spans="1:15" x14ac:dyDescent="0.15">
      <c r="A55" s="15" t="s">
        <v>76</v>
      </c>
      <c r="I55" s="4"/>
      <c r="J55" s="4"/>
      <c r="K55" s="4"/>
    </row>
    <row r="56" spans="1:15" x14ac:dyDescent="0.15">
      <c r="A56" s="16" t="s">
        <v>0</v>
      </c>
      <c r="B56" s="16" t="s">
        <v>1</v>
      </c>
      <c r="C56" s="16" t="s">
        <v>2</v>
      </c>
      <c r="D56" s="16" t="s">
        <v>3</v>
      </c>
      <c r="E56" s="16" t="s">
        <v>4</v>
      </c>
      <c r="F56" s="16" t="s">
        <v>5</v>
      </c>
      <c r="G56" s="16" t="s">
        <v>6</v>
      </c>
      <c r="H56" s="16"/>
      <c r="I56" s="16" t="s">
        <v>117</v>
      </c>
      <c r="J56" s="16" t="s">
        <v>85</v>
      </c>
      <c r="K56" s="16" t="s">
        <v>86</v>
      </c>
      <c r="L56" s="16" t="s">
        <v>109</v>
      </c>
      <c r="M56" s="16" t="s">
        <v>112</v>
      </c>
      <c r="N56" s="16" t="s">
        <v>113</v>
      </c>
      <c r="O56" s="16" t="s">
        <v>114</v>
      </c>
    </row>
    <row r="57" spans="1:15" s="8" customFormat="1" x14ac:dyDescent="0.15">
      <c r="A57" s="12" t="s">
        <v>11</v>
      </c>
      <c r="B57" s="11" t="s">
        <v>12</v>
      </c>
      <c r="C57" s="9" t="str">
        <f>[1]!s_div_recorddate(A57,"2016/12/31")</f>
        <v>2017-07-25</v>
      </c>
      <c r="D57" s="9" t="str">
        <f>[1]!s_div_exdate(A57,"2016/12/31")</f>
        <v>2017-07-26</v>
      </c>
      <c r="E57" s="11">
        <v>0.1</v>
      </c>
      <c r="F57" s="11">
        <v>0.18887799999999999</v>
      </c>
      <c r="G57" s="14" t="s">
        <v>119</v>
      </c>
      <c r="H57" s="11"/>
      <c r="I57" s="9">
        <f>[1]!s_div_progress(A57,"20171231")</f>
        <v>0</v>
      </c>
      <c r="J57" s="9">
        <f>[1]!s_div_recorddate(A57,"2017/12/31")</f>
        <v>0</v>
      </c>
      <c r="K57" s="9">
        <f>[1]!s_div_exdate(A57,"2017/12/31")</f>
        <v>0</v>
      </c>
      <c r="L57" s="4" t="str">
        <f>[1]!s_div_ifdiv(A57,"2017/06/30")</f>
        <v>否</v>
      </c>
      <c r="M57" s="9">
        <f>[1]!s_div_recorddate(A57,"2017/6/30")</f>
        <v>0</v>
      </c>
      <c r="N57" s="9">
        <f>[1]!s_div_exdate(A57,"2017/06/30")</f>
        <v>0</v>
      </c>
      <c r="O57" s="4" t="str">
        <f>[1]!s_div_ifdiv(A57,"2016/06/30")</f>
        <v>否</v>
      </c>
    </row>
    <row r="58" spans="1:15" s="8" customFormat="1" x14ac:dyDescent="0.15">
      <c r="A58" s="12" t="s">
        <v>28</v>
      </c>
      <c r="B58" s="11" t="s">
        <v>29</v>
      </c>
      <c r="C58" s="9" t="str">
        <f>[1]!s_div_recorddate(A58,"2016/12/31")</f>
        <v>2017-07-26</v>
      </c>
      <c r="D58" s="9" t="str">
        <f>[1]!s_div_exdate(A58,"2016/12/31")</f>
        <v>2017-07-27</v>
      </c>
      <c r="E58" s="11">
        <v>0.22</v>
      </c>
      <c r="F58" s="11">
        <v>1.1000000000000001</v>
      </c>
      <c r="G58" s="14" t="s">
        <v>119</v>
      </c>
      <c r="H58" s="11"/>
      <c r="I58" s="9">
        <f>[1]!s_div_progress(A58,"20171231")</f>
        <v>0</v>
      </c>
      <c r="J58" s="9">
        <f>[1]!s_div_recorddate(A58,"2017/12/31")</f>
        <v>0</v>
      </c>
      <c r="K58" s="9">
        <f>[1]!s_div_exdate(A58,"2017/12/31")</f>
        <v>0</v>
      </c>
      <c r="L58" s="4" t="str">
        <f>[1]!s_div_ifdiv(A58,"2017/06/30")</f>
        <v>否</v>
      </c>
      <c r="M58" s="9">
        <f>[1]!s_div_recorddate(A58,"2017/6/30")</f>
        <v>0</v>
      </c>
      <c r="N58" s="9">
        <f>[1]!s_div_exdate(A58,"2017/06/30")</f>
        <v>0</v>
      </c>
      <c r="O58" s="4" t="str">
        <f>[1]!s_div_ifdiv(A58,"2016/06/30")</f>
        <v>否</v>
      </c>
    </row>
    <row r="59" spans="1:15" s="8" customFormat="1" x14ac:dyDescent="0.15">
      <c r="A59" s="12" t="s">
        <v>68</v>
      </c>
      <c r="B59" s="11" t="s">
        <v>69</v>
      </c>
      <c r="C59" s="9" t="str">
        <f>[1]!s_div_recorddate(A59,"2016/12/31")</f>
        <v>2017-07-26</v>
      </c>
      <c r="D59" s="9" t="str">
        <f>[1]!s_div_exdate(A59,"2016/12/31")</f>
        <v>2017-07-27</v>
      </c>
      <c r="E59" s="11">
        <v>0.11</v>
      </c>
      <c r="F59" s="11">
        <v>0.28001500000000001</v>
      </c>
      <c r="G59" s="14" t="s">
        <v>118</v>
      </c>
      <c r="H59" s="11"/>
      <c r="I59" s="9">
        <f>[1]!s_div_progress(A59,"20171231")</f>
        <v>0</v>
      </c>
      <c r="J59" s="9">
        <f>[1]!s_div_recorddate(A59,"2017/12/31")</f>
        <v>0</v>
      </c>
      <c r="K59" s="9">
        <f>[1]!s_div_exdate(A59,"2017/12/31")</f>
        <v>0</v>
      </c>
      <c r="L59" s="4" t="str">
        <f>[1]!s_div_ifdiv(A59,"2017/06/30")</f>
        <v>否</v>
      </c>
      <c r="M59" s="9">
        <f>[1]!s_div_recorddate(A59,"2017/6/30")</f>
        <v>0</v>
      </c>
      <c r="N59" s="9">
        <f>[1]!s_div_exdate(A59,"2017/06/30")</f>
        <v>0</v>
      </c>
      <c r="O59" s="4" t="str">
        <f>[1]!s_div_ifdiv(A59,"2016/06/30")</f>
        <v>否</v>
      </c>
    </row>
    <row r="60" spans="1:15" s="8" customFormat="1" x14ac:dyDescent="0.15">
      <c r="A60" s="12" t="s">
        <v>56</v>
      </c>
      <c r="B60" s="11" t="s">
        <v>57</v>
      </c>
      <c r="C60" s="9" t="str">
        <f>[1]!s_div_recorddate(A60,"2016/12/31")</f>
        <v>2017-08-01</v>
      </c>
      <c r="D60" s="9" t="str">
        <f>[1]!s_div_exdate(A60,"2016/12/31")</f>
        <v>2017-08-02</v>
      </c>
      <c r="E60" s="11">
        <v>0.7</v>
      </c>
      <c r="F60" s="11">
        <v>1.3048999999999999</v>
      </c>
      <c r="G60" s="14" t="s">
        <v>118</v>
      </c>
      <c r="H60" s="11"/>
      <c r="I60" s="9">
        <f>[1]!s_div_progress(A60,"20171231")</f>
        <v>0</v>
      </c>
      <c r="J60" s="9">
        <f>[1]!s_div_recorddate(A60,"2017/12/31")</f>
        <v>0</v>
      </c>
      <c r="K60" s="9">
        <f>[1]!s_div_exdate(A60,"2017/12/31")</f>
        <v>0</v>
      </c>
      <c r="L60" s="4" t="str">
        <f>[1]!s_div_ifdiv(A60,"2017/06/30")</f>
        <v>否</v>
      </c>
      <c r="M60" s="9">
        <f>[1]!s_div_recorddate(A60,"2017/6/30")</f>
        <v>0</v>
      </c>
      <c r="N60" s="9">
        <f>[1]!s_div_exdate(A60,"2017/06/30")</f>
        <v>0</v>
      </c>
      <c r="O60" s="4" t="str">
        <f>[1]!s_div_ifdiv(A60,"2016/06/30")</f>
        <v>否</v>
      </c>
    </row>
    <row r="61" spans="1:15" s="8" customFormat="1" x14ac:dyDescent="0.15">
      <c r="A61" s="12" t="s">
        <v>34</v>
      </c>
      <c r="B61" s="11" t="s">
        <v>35</v>
      </c>
      <c r="C61" s="9" t="str">
        <f>[1]!s_div_recorddate(A61,"2016/12/31")</f>
        <v>2017-08-01</v>
      </c>
      <c r="D61" s="9" t="str">
        <f>[1]!s_div_exdate(A61,"2016/12/31")</f>
        <v>2017-08-02</v>
      </c>
      <c r="E61" s="11">
        <v>0.15</v>
      </c>
      <c r="F61" s="11">
        <v>0.279783</v>
      </c>
      <c r="G61" s="14" t="s">
        <v>118</v>
      </c>
      <c r="H61" s="11"/>
      <c r="I61" s="9">
        <f>[1]!s_div_progress(A61,"20171231")</f>
        <v>0</v>
      </c>
      <c r="J61" s="9">
        <f>[1]!s_div_recorddate(A61,"2017/12/31")</f>
        <v>0</v>
      </c>
      <c r="K61" s="9">
        <f>[1]!s_div_exdate(A61,"2017/12/31")</f>
        <v>0</v>
      </c>
      <c r="L61" s="4" t="str">
        <f>[1]!s_div_ifdiv(A61,"2017/06/30")</f>
        <v>否</v>
      </c>
      <c r="M61" s="9">
        <f>[1]!s_div_recorddate(A61,"2017/6/30")</f>
        <v>0</v>
      </c>
      <c r="N61" s="9">
        <f>[1]!s_div_exdate(A61,"2017/06/30")</f>
        <v>0</v>
      </c>
      <c r="O61" s="4" t="str">
        <f>[1]!s_div_ifdiv(A61,"2016/06/30")</f>
        <v>否</v>
      </c>
    </row>
    <row r="62" spans="1:15" s="8" customFormat="1" x14ac:dyDescent="0.15">
      <c r="A62" s="12" t="s">
        <v>52</v>
      </c>
      <c r="B62" s="11" t="s">
        <v>53</v>
      </c>
      <c r="C62" s="9" t="str">
        <f>[1]!s_div_recorddate(A62,"2016/12/31")</f>
        <v>2017-08-03</v>
      </c>
      <c r="D62" s="9" t="str">
        <f>[1]!s_div_exdate(A62,"2016/12/31")</f>
        <v>2017-08-04</v>
      </c>
      <c r="E62" s="11">
        <v>8.7999999999999995E-2</v>
      </c>
      <c r="F62" s="11">
        <v>0.37609999999999999</v>
      </c>
      <c r="G62" s="14" t="s">
        <v>118</v>
      </c>
      <c r="H62" s="11"/>
      <c r="I62" s="9">
        <f>[1]!s_div_progress(A62,"20171231")</f>
        <v>0</v>
      </c>
      <c r="J62" s="9">
        <f>[1]!s_div_recorddate(A62,"2017/12/31")</f>
        <v>0</v>
      </c>
      <c r="K62" s="9">
        <f>[1]!s_div_exdate(A62,"2017/12/31")</f>
        <v>0</v>
      </c>
      <c r="L62" s="4" t="str">
        <f>[1]!s_div_ifdiv(A62,"2017/06/30")</f>
        <v>否</v>
      </c>
      <c r="M62" s="9">
        <f>[1]!s_div_recorddate(A62,"2017/6/30")</f>
        <v>0</v>
      </c>
      <c r="N62" s="9">
        <f>[1]!s_div_exdate(A62,"2017/06/30")</f>
        <v>0</v>
      </c>
      <c r="O62" s="4" t="str">
        <f>[1]!s_div_ifdiv(A62,"2016/06/30")</f>
        <v>否</v>
      </c>
    </row>
    <row r="63" spans="1:15" x14ac:dyDescent="0.15">
      <c r="A63" s="12" t="s">
        <v>62</v>
      </c>
      <c r="B63" s="11" t="s">
        <v>63</v>
      </c>
      <c r="C63" s="9" t="str">
        <f>[1]!s_div_recorddate(A63,"2016/12/31")</f>
        <v>2017-08-07</v>
      </c>
      <c r="D63" s="9" t="str">
        <f>[1]!s_div_exdate(A63,"2016/12/31")</f>
        <v>2017-08-08</v>
      </c>
      <c r="E63" s="11">
        <v>0.5</v>
      </c>
      <c r="F63" s="11">
        <v>1.0121</v>
      </c>
      <c r="G63" s="14" t="s">
        <v>118</v>
      </c>
      <c r="H63" s="11"/>
      <c r="I63" s="9">
        <f>[1]!s_div_progress(A63,"20171231")</f>
        <v>0</v>
      </c>
      <c r="J63" s="9">
        <f>[1]!s_div_recorddate(A63,"2017/12/31")</f>
        <v>0</v>
      </c>
      <c r="K63" s="9">
        <f>[1]!s_div_exdate(A63,"2017/12/31")</f>
        <v>0</v>
      </c>
      <c r="L63" s="4" t="str">
        <f>[1]!s_div_ifdiv(A63,"2017/06/30")</f>
        <v>否</v>
      </c>
      <c r="M63" s="9">
        <f>[1]!s_div_recorddate(A63,"2017/6/30")</f>
        <v>0</v>
      </c>
      <c r="N63" s="9">
        <f>[1]!s_div_exdate(A63,"2017/06/30")</f>
        <v>0</v>
      </c>
      <c r="O63" s="4" t="str">
        <f>[1]!s_div_ifdiv(A63,"2016/06/30")</f>
        <v>否</v>
      </c>
    </row>
    <row r="64" spans="1:15" s="8" customFormat="1" x14ac:dyDescent="0.15">
      <c r="A64" s="12" t="s">
        <v>50</v>
      </c>
      <c r="B64" s="11" t="s">
        <v>51</v>
      </c>
      <c r="C64" s="9" t="str">
        <f>[1]!s_div_recorddate(A64,"2016/12/31")</f>
        <v>2017-08-09</v>
      </c>
      <c r="D64" s="9" t="str">
        <f>[1]!s_div_exdate(A64,"2016/12/31")</f>
        <v>2017-08-10</v>
      </c>
      <c r="E64" s="11">
        <v>0.48</v>
      </c>
      <c r="F64" s="11">
        <v>0.248</v>
      </c>
      <c r="G64" s="14" t="s">
        <v>118</v>
      </c>
      <c r="H64" s="11"/>
      <c r="I64" s="9">
        <f>[1]!s_div_progress(A64,"20171231")</f>
        <v>0</v>
      </c>
      <c r="J64" s="9">
        <f>[1]!s_div_recorddate(A64,"2017/12/31")</f>
        <v>0</v>
      </c>
      <c r="K64" s="9">
        <f>[1]!s_div_exdate(A64,"2017/12/31")</f>
        <v>0</v>
      </c>
      <c r="L64" s="4" t="str">
        <f>[1]!s_div_ifdiv(A64,"2017/06/30")</f>
        <v>否</v>
      </c>
      <c r="M64" s="9">
        <f>[1]!s_div_recorddate(A64,"2017/6/30")</f>
        <v>0</v>
      </c>
      <c r="N64" s="9">
        <f>[1]!s_div_exdate(A64,"2017/06/30")</f>
        <v>0</v>
      </c>
      <c r="O64" s="4" t="str">
        <f>[1]!s_div_ifdiv(A64,"2016/06/30")</f>
        <v>否</v>
      </c>
    </row>
    <row r="65" spans="1:15" x14ac:dyDescent="0.15">
      <c r="A65" s="12" t="s">
        <v>64</v>
      </c>
      <c r="B65" s="11" t="s">
        <v>65</v>
      </c>
      <c r="C65" s="9" t="str">
        <f>[1]!s_div_recorddate(A65,"2016/12/31")</f>
        <v>2017-08-10</v>
      </c>
      <c r="D65" s="9" t="str">
        <f>[1]!s_div_exdate(A65,"2016/12/31")</f>
        <v>2017-08-11</v>
      </c>
      <c r="E65" s="11">
        <v>0.21</v>
      </c>
      <c r="F65" s="11">
        <v>1.1575</v>
      </c>
      <c r="G65" s="14" t="s">
        <v>118</v>
      </c>
      <c r="H65" s="11"/>
      <c r="I65" s="9">
        <f>[1]!s_div_progress(A65,"20171231")</f>
        <v>0</v>
      </c>
      <c r="J65" s="9">
        <f>[1]!s_div_recorddate(A65,"2017/12/31")</f>
        <v>0</v>
      </c>
      <c r="K65" s="9">
        <f>[1]!s_div_exdate(A65,"2017/12/31")</f>
        <v>0</v>
      </c>
      <c r="L65" s="4" t="str">
        <f>[1]!s_div_ifdiv(A65,"2017/06/30")</f>
        <v>否</v>
      </c>
      <c r="M65" s="9">
        <f>[1]!s_div_recorddate(A65,"2017/6/30")</f>
        <v>0</v>
      </c>
      <c r="N65" s="9">
        <f>[1]!s_div_exdate(A65,"2017/06/30")</f>
        <v>0</v>
      </c>
      <c r="O65" s="4" t="str">
        <f>[1]!s_div_ifdiv(A65,"2016/06/30")</f>
        <v>否</v>
      </c>
    </row>
    <row r="66" spans="1:15" x14ac:dyDescent="0.15">
      <c r="A66" s="12" t="s">
        <v>13</v>
      </c>
      <c r="B66" s="11" t="s">
        <v>14</v>
      </c>
      <c r="C66" s="9" t="str">
        <f>[1]!s_div_recorddate(A66,"2016/12/31")</f>
        <v>2017-08-17</v>
      </c>
      <c r="D66" s="9" t="str">
        <f>[1]!s_div_exdate(A66,"2016/12/31")</f>
        <v>2017-08-18</v>
      </c>
      <c r="E66" s="11">
        <v>0.35</v>
      </c>
      <c r="F66" s="11">
        <v>1.63</v>
      </c>
      <c r="G66" s="14" t="s">
        <v>118</v>
      </c>
      <c r="H66" s="11"/>
      <c r="I66" s="9">
        <f>[1]!s_div_progress(A66,"20171231")</f>
        <v>0</v>
      </c>
      <c r="J66" s="9">
        <f>[1]!s_div_recorddate(A66,"2017/12/31")</f>
        <v>0</v>
      </c>
      <c r="K66" s="9">
        <f>[1]!s_div_exdate(A66,"2017/12/31")</f>
        <v>0</v>
      </c>
      <c r="L66" s="4" t="str">
        <f>[1]!s_div_ifdiv(A66,"2017/06/30")</f>
        <v>否</v>
      </c>
      <c r="M66" s="9">
        <f>[1]!s_div_recorddate(A66,"2017/6/30")</f>
        <v>0</v>
      </c>
      <c r="N66" s="9">
        <f>[1]!s_div_exdate(A66,"2017/06/30")</f>
        <v>0</v>
      </c>
      <c r="O66" s="4" t="str">
        <f>[1]!s_div_ifdiv(A66,"2016/06/30")</f>
        <v>否</v>
      </c>
    </row>
    <row r="67" spans="1:15" x14ac:dyDescent="0.15">
      <c r="A67" s="7" t="s">
        <v>74</v>
      </c>
      <c r="F67" s="2">
        <f>SUM(F57:F66)</f>
        <v>7.5772760000000003</v>
      </c>
      <c r="I67" s="4"/>
      <c r="J67" s="4"/>
      <c r="K67" s="4"/>
    </row>
    <row r="68" spans="1:15" x14ac:dyDescent="0.15">
      <c r="I68" s="4"/>
      <c r="J68" s="4"/>
      <c r="K68" s="4"/>
    </row>
    <row r="69" spans="1:15" x14ac:dyDescent="0.15">
      <c r="A69" s="15" t="s">
        <v>77</v>
      </c>
      <c r="I69" s="4"/>
      <c r="J69" s="4"/>
      <c r="K69" s="4"/>
    </row>
    <row r="70" spans="1:15" s="8" customFormat="1" x14ac:dyDescent="0.15">
      <c r="A70" s="16" t="s">
        <v>0</v>
      </c>
      <c r="B70" s="16" t="s">
        <v>1</v>
      </c>
      <c r="C70" s="16" t="s">
        <v>2</v>
      </c>
      <c r="D70" s="16" t="s">
        <v>3</v>
      </c>
      <c r="E70" s="16" t="s">
        <v>4</v>
      </c>
      <c r="F70" s="16" t="s">
        <v>5</v>
      </c>
      <c r="G70" s="16" t="s">
        <v>6</v>
      </c>
      <c r="H70" s="16"/>
      <c r="I70" s="16" t="s">
        <v>117</v>
      </c>
      <c r="J70" s="16" t="s">
        <v>85</v>
      </c>
      <c r="K70" s="16" t="s">
        <v>86</v>
      </c>
      <c r="L70" s="16" t="s">
        <v>109</v>
      </c>
      <c r="M70" s="16" t="s">
        <v>112</v>
      </c>
      <c r="N70" s="16" t="s">
        <v>113</v>
      </c>
      <c r="O70" s="16" t="s">
        <v>114</v>
      </c>
    </row>
    <row r="71" spans="1:15" s="8" customFormat="1" x14ac:dyDescent="0.15">
      <c r="A71" s="17" t="s">
        <v>48</v>
      </c>
      <c r="B71" s="14" t="s">
        <v>49</v>
      </c>
      <c r="C71" s="9" t="str">
        <f>[1]!s_div_recorddate(A71,"2017/06/30")</f>
        <v>2017-09-01</v>
      </c>
      <c r="D71" s="9" t="str">
        <f>[1]!s_div_exdate(A71,"2017/06/30")</f>
        <v>2017-09-04</v>
      </c>
      <c r="E71" s="14">
        <v>0.5</v>
      </c>
      <c r="F71" s="12">
        <v>3.1854002000000001</v>
      </c>
      <c r="G71" s="14" t="s">
        <v>119</v>
      </c>
      <c r="H71" s="14"/>
      <c r="I71" s="9">
        <f>[1]!s_div_progress(A71,"20171231")</f>
        <v>0</v>
      </c>
      <c r="J71" s="9">
        <f>[1]!s_div_recorddate(A71,"2017/12/31")</f>
        <v>0</v>
      </c>
      <c r="K71" s="9">
        <f>[1]!s_div_exdate(A71,"2017/12/31")</f>
        <v>0</v>
      </c>
      <c r="L71" s="10" t="str">
        <f>[1]!s_div_ifdiv(A71,"2017/06/30")</f>
        <v>是</v>
      </c>
      <c r="M71" s="9" t="str">
        <f>[1]!s_div_recorddate(A71,"2017/6/30")</f>
        <v>2017-09-01</v>
      </c>
      <c r="N71" s="9" t="str">
        <f>[1]!s_div_exdate(A71,"2017/06/30")</f>
        <v>2017-09-04</v>
      </c>
    </row>
    <row r="72" spans="1:15" x14ac:dyDescent="0.15">
      <c r="A72" s="17" t="s">
        <v>66</v>
      </c>
      <c r="B72" s="14" t="s">
        <v>67</v>
      </c>
      <c r="C72" s="9" t="str">
        <f>[1]!s_div_recorddate(A72,"2017/06/30")</f>
        <v>2017-09-14</v>
      </c>
      <c r="D72" s="9" t="str">
        <f>[1]!s_div_exdate(A72,"2017/06/30")</f>
        <v>2017-09-15</v>
      </c>
      <c r="E72" s="14">
        <v>6.9260000000000002E-2</v>
      </c>
      <c r="F72" s="14">
        <v>0.19564999999999999</v>
      </c>
      <c r="G72" s="14" t="s">
        <v>119</v>
      </c>
      <c r="H72" s="14"/>
      <c r="I72" s="9">
        <f>[1]!s_div_progress(A72,"20171630")</f>
        <v>0</v>
      </c>
      <c r="J72" s="9" t="str">
        <f>[1]!s_div_recorddate(A72,"2017/06/30")</f>
        <v>2017-09-14</v>
      </c>
      <c r="K72" s="9" t="str">
        <f>[1]!s_div_exdate(A72,"2017/06/30")</f>
        <v>2017-09-15</v>
      </c>
      <c r="L72" s="10" t="str">
        <f>[1]!s_div_ifdiv(A72,"2017/06/30")</f>
        <v>是</v>
      </c>
      <c r="M72" s="9" t="str">
        <f>[1]!s_div_recorddate(A72,"2017/6/30")</f>
        <v>2017-09-14</v>
      </c>
      <c r="N72" s="9" t="str">
        <f>[1]!s_div_exdate(A72,"2017/06/30")</f>
        <v>2017-09-15</v>
      </c>
    </row>
    <row r="73" spans="1:15" x14ac:dyDescent="0.15">
      <c r="A73" s="7" t="s">
        <v>74</v>
      </c>
      <c r="F73" s="2">
        <f>SUM(F71:F72)</f>
        <v>3.3810502000000002</v>
      </c>
    </row>
    <row r="75" spans="1:15" s="8" customFormat="1" x14ac:dyDescent="0.15">
      <c r="A75" s="15" t="s">
        <v>115</v>
      </c>
    </row>
    <row r="76" spans="1:15" s="8" customFormat="1" x14ac:dyDescent="0.15">
      <c r="A76" s="16" t="s">
        <v>0</v>
      </c>
      <c r="B76" s="16" t="s">
        <v>1</v>
      </c>
      <c r="C76" s="16" t="s">
        <v>2</v>
      </c>
      <c r="D76" s="16" t="s">
        <v>3</v>
      </c>
      <c r="E76" s="16" t="s">
        <v>4</v>
      </c>
      <c r="F76" s="16" t="s">
        <v>5</v>
      </c>
      <c r="G76" s="16" t="s">
        <v>6</v>
      </c>
      <c r="H76" s="16"/>
      <c r="I76" s="16" t="s">
        <v>117</v>
      </c>
      <c r="J76" s="16" t="s">
        <v>85</v>
      </c>
      <c r="K76" s="16" t="s">
        <v>86</v>
      </c>
      <c r="L76" s="16" t="s">
        <v>109</v>
      </c>
      <c r="M76" s="16" t="s">
        <v>112</v>
      </c>
      <c r="N76" s="16" t="s">
        <v>113</v>
      </c>
    </row>
    <row r="77" spans="1:15" s="8" customFormat="1" x14ac:dyDescent="0.15">
      <c r="A77" s="17" t="s">
        <v>9</v>
      </c>
      <c r="B77" s="14" t="s">
        <v>10</v>
      </c>
      <c r="C77" s="9" t="str">
        <f>[1]!s_div_recorddate(A77,"2017/06/30")</f>
        <v>2017-09-19</v>
      </c>
      <c r="D77" s="9" t="str">
        <f>[1]!s_div_exdate(A77,"2017/06/30")</f>
        <v>2017-09-20</v>
      </c>
      <c r="E77" s="14">
        <v>0.1</v>
      </c>
      <c r="F77" s="14">
        <v>0.61397000000000002</v>
      </c>
      <c r="G77" s="14" t="s">
        <v>119</v>
      </c>
      <c r="H77" s="14"/>
      <c r="I77" s="9">
        <f>[1]!s_div_progress(A77,"20171231")</f>
        <v>0</v>
      </c>
      <c r="J77" s="9">
        <f>[1]!s_div_recorddate(A77,"2017/12/31")</f>
        <v>0</v>
      </c>
      <c r="K77" s="9">
        <f>[1]!s_div_exdate(A77,"2017/12/31")</f>
        <v>0</v>
      </c>
      <c r="L77" s="10" t="str">
        <f>[1]!s_div_ifdiv(A77,"2017/06/30")</f>
        <v>是</v>
      </c>
      <c r="M77" s="9" t="str">
        <f>[1]!s_div_recorddate(A77,"2017/6/30")</f>
        <v>2017-09-19</v>
      </c>
      <c r="N77" s="9" t="str">
        <f>[1]!s_div_exdate(A77,"2017/06/30")</f>
        <v>2017-09-20</v>
      </c>
    </row>
    <row r="78" spans="1:15" s="8" customFormat="1" x14ac:dyDescent="0.15">
      <c r="A78" s="17" t="s">
        <v>87</v>
      </c>
      <c r="B78" s="14" t="s">
        <v>88</v>
      </c>
      <c r="C78" s="9" t="str">
        <f>[1]!s_div_recorddate(A78,"2017/06/30")</f>
        <v>2017-09-25</v>
      </c>
      <c r="D78" s="9" t="str">
        <f>[1]!s_div_exdate(A78,"2017/06/30")</f>
        <v>2017-09-26</v>
      </c>
      <c r="E78" s="14">
        <v>0.12</v>
      </c>
      <c r="F78" s="14">
        <v>1.6625099999999999</v>
      </c>
      <c r="G78" s="14" t="s">
        <v>119</v>
      </c>
      <c r="H78" s="14"/>
      <c r="I78" s="9">
        <f>[1]!s_div_progress(A78,"20171231")</f>
        <v>0</v>
      </c>
      <c r="J78" s="9">
        <f>[1]!s_div_recorddate(A78,"2017/12/31")</f>
        <v>0</v>
      </c>
      <c r="K78" s="9">
        <f>[1]!s_div_exdate(A78,"2017/12/31")</f>
        <v>0</v>
      </c>
      <c r="L78" s="10" t="str">
        <f>[1]!s_div_ifdiv(A78,"2017/06/30")</f>
        <v>是</v>
      </c>
      <c r="M78" s="9" t="str">
        <f>[1]!s_div_recorddate(A78,"2017/6/30")</f>
        <v>2017-09-25</v>
      </c>
      <c r="N78" s="9" t="str">
        <f>[1]!s_div_exdate(A78,"2017/06/30")</f>
        <v>2017-09-26</v>
      </c>
    </row>
    <row r="79" spans="1:15" s="8" customFormat="1" x14ac:dyDescent="0.15">
      <c r="A79" s="7" t="s">
        <v>74</v>
      </c>
      <c r="F79" s="2">
        <f>SUM(F77:F78)</f>
        <v>2.2764799999999998</v>
      </c>
    </row>
    <row r="80" spans="1:15" x14ac:dyDescent="0.1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3" spans="1:14" x14ac:dyDescent="0.15">
      <c r="A83" s="7" t="s">
        <v>78</v>
      </c>
      <c r="B83" s="1" t="s">
        <v>79</v>
      </c>
      <c r="C83" s="7" t="s">
        <v>91</v>
      </c>
    </row>
    <row r="84" spans="1:14" x14ac:dyDescent="0.15">
      <c r="A84" s="7" t="s">
        <v>81</v>
      </c>
      <c r="B84">
        <f>$F$6</f>
        <v>1.0547</v>
      </c>
      <c r="C84" s="6"/>
    </row>
    <row r="85" spans="1:14" x14ac:dyDescent="0.15">
      <c r="A85" s="7" t="s">
        <v>82</v>
      </c>
      <c r="B85" s="6">
        <f>$F$6+$F$15</f>
        <v>3.7366999999999999</v>
      </c>
      <c r="C85" s="6"/>
    </row>
    <row r="86" spans="1:14" s="6" customFormat="1" x14ac:dyDescent="0.15">
      <c r="A86" s="7" t="s">
        <v>83</v>
      </c>
      <c r="B86">
        <f>$F$6+$F$15+$F$30</f>
        <v>19.974699999999999</v>
      </c>
      <c r="D86"/>
      <c r="E86"/>
      <c r="F86"/>
      <c r="G86"/>
      <c r="H86"/>
      <c r="I86"/>
      <c r="J86"/>
      <c r="K86"/>
      <c r="L86"/>
      <c r="M86"/>
      <c r="N86"/>
    </row>
    <row r="87" spans="1:14" s="8" customFormat="1" x14ac:dyDescent="0.15">
      <c r="A87" s="7" t="s">
        <v>93</v>
      </c>
      <c r="B87" s="6">
        <f>F6+F15+F30+F53</f>
        <v>49.968069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15">
      <c r="A88" s="7" t="s">
        <v>97</v>
      </c>
      <c r="B88" s="8">
        <f>F6+F15+F30+F53+F67</f>
        <v>57.545344999999998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4" s="8" customFormat="1" x14ac:dyDescent="0.15">
      <c r="A89" s="7" t="s">
        <v>84</v>
      </c>
      <c r="B89">
        <f>$F$6+$F$15+$F$30+$F$53+$F$67+$F$73</f>
        <v>60.926395199999995</v>
      </c>
      <c r="D89"/>
      <c r="E89"/>
      <c r="F89"/>
      <c r="G89"/>
      <c r="H89"/>
      <c r="I89"/>
      <c r="J89"/>
      <c r="K89"/>
      <c r="L89"/>
      <c r="M89"/>
      <c r="N89"/>
    </row>
    <row r="90" spans="1:14" s="8" customFormat="1" x14ac:dyDescent="0.15">
      <c r="A90" s="7" t="s">
        <v>111</v>
      </c>
      <c r="B90" s="8">
        <f>$F$6+$F$15+$F$30+$F$53+$F$67+$F$73+$F$79</f>
        <v>63.202875199999994</v>
      </c>
    </row>
    <row r="91" spans="1:14" x14ac:dyDescent="0.15">
      <c r="A91" s="7" t="s">
        <v>116</v>
      </c>
      <c r="B91" s="8">
        <f>$F$6+$F$15+$F$30+$F$53+$F$67+$F$73+$F$79</f>
        <v>63.202875199999994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1:14" x14ac:dyDescent="0.15">
      <c r="A92" s="7" t="s">
        <v>90</v>
      </c>
      <c r="B92" s="8">
        <f>$F$6+$F$15+$F$30+$F$53+$F$67+$F$73+$F$79</f>
        <v>63.202875199999994</v>
      </c>
      <c r="C92" s="8"/>
    </row>
    <row r="93" spans="1:14" x14ac:dyDescent="0.15">
      <c r="A93" s="7" t="s">
        <v>108</v>
      </c>
      <c r="B93" s="8">
        <f>$F$6+$F$15+$F$30+$F$53+$F$67+$F$73+$F$79</f>
        <v>63.202875199999994</v>
      </c>
      <c r="C93" s="8"/>
    </row>
    <row r="94" spans="1:14" x14ac:dyDescent="0.15">
      <c r="A94" s="7"/>
      <c r="B94" s="5"/>
    </row>
  </sheetData>
  <sortState ref="A2:G53">
    <sortCondition ref="D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2017-01-23T23:01:16Z</dcterms:created>
  <dcterms:modified xsi:type="dcterms:W3CDTF">2018-01-13T09:56:33Z</dcterms:modified>
</cp:coreProperties>
</file>