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omments347.xml" ContentType="application/vnd.openxmlformats-officedocument.spreadsheetml.comments+xml"/>
  <Override PartName="/xl/comments348.xml" ContentType="application/vnd.openxmlformats-officedocument.spreadsheetml.comments+xml"/>
  <Override PartName="/xl/comments349.xml" ContentType="application/vnd.openxmlformats-officedocument.spreadsheetml.comments+xml"/>
  <Override PartName="/xl/comments350.xml" ContentType="application/vnd.openxmlformats-officedocument.spreadsheetml.comments+xml"/>
  <Override PartName="/xl/comments35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420" windowWidth="2676" windowHeight="1116" activeTab="1"/>
  </bookViews>
  <sheets>
    <sheet name="20180119" sheetId="400" r:id="rId1"/>
    <sheet name="20180118" sheetId="399" r:id="rId2"/>
    <sheet name="20180117" sheetId="398" r:id="rId3"/>
    <sheet name="20180116" sheetId="397" r:id="rId4"/>
    <sheet name="20180115" sheetId="396" r:id="rId5"/>
    <sheet name="20180112" sheetId="395" r:id="rId6"/>
    <sheet name="20180111" sheetId="394" r:id="rId7"/>
    <sheet name="20180110" sheetId="393" r:id="rId8"/>
    <sheet name="20180109" sheetId="392" r:id="rId9"/>
    <sheet name="20180108" sheetId="391" r:id="rId10"/>
    <sheet name="20180105" sheetId="390" r:id="rId11"/>
    <sheet name="20180104" sheetId="389" r:id="rId12"/>
    <sheet name="20180103" sheetId="388" r:id="rId13"/>
    <sheet name="20180102" sheetId="387" r:id="rId14"/>
    <sheet name="20180101" sheetId="386" r:id="rId15"/>
    <sheet name="20171229" sheetId="385" r:id="rId16"/>
    <sheet name="20171228" sheetId="384" r:id="rId17"/>
    <sheet name="20171227" sheetId="383" r:id="rId18"/>
    <sheet name="20171226" sheetId="382" r:id="rId19"/>
    <sheet name="20171225" sheetId="381" r:id="rId20"/>
    <sheet name="20171222" sheetId="380" r:id="rId21"/>
    <sheet name="20171221" sheetId="379" r:id="rId22"/>
    <sheet name="20171220" sheetId="378" r:id="rId23"/>
    <sheet name="20171219" sheetId="377" r:id="rId24"/>
    <sheet name="20171218" sheetId="376" r:id="rId25"/>
    <sheet name="20171215" sheetId="375" r:id="rId26"/>
    <sheet name="20171214" sheetId="374" r:id="rId27"/>
    <sheet name="20171213" sheetId="373" r:id="rId28"/>
    <sheet name="20171212" sheetId="372" r:id="rId29"/>
    <sheet name="20171211" sheetId="371" r:id="rId30"/>
    <sheet name="20171208" sheetId="370" r:id="rId31"/>
    <sheet name="20171207" sheetId="369" r:id="rId32"/>
    <sheet name="20171206" sheetId="368" r:id="rId33"/>
    <sheet name="20171205" sheetId="367" r:id="rId34"/>
    <sheet name="20171204" sheetId="366" r:id="rId35"/>
    <sheet name="20171201" sheetId="365" r:id="rId36"/>
    <sheet name="20171130" sheetId="364" r:id="rId37"/>
    <sheet name="20171129" sheetId="363" r:id="rId38"/>
    <sheet name="20171128" sheetId="362" r:id="rId39"/>
    <sheet name="20171127" sheetId="361" r:id="rId40"/>
    <sheet name="20171124" sheetId="360" r:id="rId41"/>
    <sheet name="20171123" sheetId="359" r:id="rId42"/>
    <sheet name="20171122" sheetId="358" r:id="rId43"/>
    <sheet name="20171121" sheetId="357" r:id="rId44"/>
    <sheet name="20171120" sheetId="356" r:id="rId45"/>
    <sheet name="20171117" sheetId="355" r:id="rId46"/>
    <sheet name="20171116" sheetId="354" r:id="rId47"/>
    <sheet name="20171115" sheetId="353" r:id="rId48"/>
    <sheet name="20171114" sheetId="352" r:id="rId49"/>
    <sheet name="20171113" sheetId="351" r:id="rId50"/>
    <sheet name="20171110" sheetId="350" r:id="rId51"/>
    <sheet name="20171109" sheetId="349" r:id="rId52"/>
    <sheet name="20171108" sheetId="348" r:id="rId53"/>
    <sheet name="20171107" sheetId="347" r:id="rId54"/>
    <sheet name="20171106" sheetId="346" r:id="rId55"/>
    <sheet name="20171103" sheetId="345" r:id="rId56"/>
    <sheet name="20171102" sheetId="344" r:id="rId57"/>
    <sheet name="20171101" sheetId="343" r:id="rId58"/>
    <sheet name="20171031" sheetId="342" r:id="rId59"/>
    <sheet name="20171030" sheetId="341" r:id="rId60"/>
    <sheet name="20171027" sheetId="340" r:id="rId61"/>
    <sheet name="20171026" sheetId="339" r:id="rId62"/>
    <sheet name="20171025" sheetId="338" r:id="rId63"/>
    <sheet name="20171024" sheetId="337" r:id="rId64"/>
    <sheet name="20171023" sheetId="336" r:id="rId65"/>
    <sheet name="20171020" sheetId="335" r:id="rId66"/>
    <sheet name="20171019" sheetId="334" r:id="rId67"/>
    <sheet name="20171018" sheetId="332" r:id="rId68"/>
    <sheet name="20171017" sheetId="331" r:id="rId69"/>
    <sheet name="20171016" sheetId="330" r:id="rId70"/>
    <sheet name="20171013" sheetId="329" r:id="rId71"/>
    <sheet name="20171012" sheetId="328" r:id="rId72"/>
    <sheet name="20171011" sheetId="327" r:id="rId73"/>
    <sheet name="20171010" sheetId="326" r:id="rId74"/>
    <sheet name="20171009" sheetId="325" r:id="rId75"/>
    <sheet name="20171006" sheetId="324" r:id="rId76"/>
    <sheet name="20171005" sheetId="323" r:id="rId77"/>
    <sheet name="20171004" sheetId="322" r:id="rId78"/>
    <sheet name="20171003" sheetId="321" r:id="rId79"/>
    <sheet name="20171002" sheetId="320" r:id="rId80"/>
    <sheet name="20170929" sheetId="319" r:id="rId81"/>
    <sheet name="20170928" sheetId="318" r:id="rId82"/>
    <sheet name="20170927" sheetId="317" r:id="rId83"/>
    <sheet name="20170926" sheetId="316" r:id="rId84"/>
    <sheet name="20170925" sheetId="315" r:id="rId85"/>
    <sheet name="20170922" sheetId="314" r:id="rId86"/>
    <sheet name="20170921" sheetId="313" r:id="rId87"/>
    <sheet name="20170920" sheetId="312" r:id="rId88"/>
    <sheet name="20170919" sheetId="311" r:id="rId89"/>
    <sheet name="20170918" sheetId="310" r:id="rId90"/>
    <sheet name="20170915" sheetId="309" r:id="rId91"/>
    <sheet name="20170914" sheetId="308" r:id="rId92"/>
    <sheet name="20170913" sheetId="307" r:id="rId93"/>
    <sheet name="20170912" sheetId="306" r:id="rId94"/>
    <sheet name="20170911" sheetId="305" r:id="rId95"/>
    <sheet name="20170908" sheetId="304" r:id="rId96"/>
    <sheet name="20170907" sheetId="303" r:id="rId97"/>
    <sheet name="20170906" sheetId="302" r:id="rId98"/>
    <sheet name="20170905" sheetId="301" r:id="rId99"/>
    <sheet name="20170904" sheetId="300" r:id="rId100"/>
    <sheet name="20170901" sheetId="299" r:id="rId101"/>
    <sheet name="20170831" sheetId="298" r:id="rId102"/>
    <sheet name="20170830" sheetId="297" r:id="rId103"/>
    <sheet name="20170829" sheetId="296" r:id="rId104"/>
    <sheet name="20170828" sheetId="295" r:id="rId105"/>
    <sheet name="20170825" sheetId="294" r:id="rId106"/>
    <sheet name="20170824" sheetId="293" r:id="rId107"/>
    <sheet name="20170823" sheetId="292" r:id="rId108"/>
    <sheet name="20170822" sheetId="291" r:id="rId109"/>
    <sheet name="20170821" sheetId="290" r:id="rId110"/>
    <sheet name="20170818" sheetId="289" r:id="rId111"/>
    <sheet name="20170817" sheetId="288" r:id="rId112"/>
    <sheet name="20170816" sheetId="287" r:id="rId113"/>
    <sheet name="20170815" sheetId="286" r:id="rId114"/>
    <sheet name="20170814" sheetId="285" r:id="rId115"/>
    <sheet name="20170811" sheetId="284" r:id="rId116"/>
    <sheet name="20170810" sheetId="283" r:id="rId117"/>
    <sheet name="20170809" sheetId="282" r:id="rId118"/>
    <sheet name="20170808" sheetId="281" r:id="rId119"/>
    <sheet name="20170807" sheetId="280" r:id="rId120"/>
    <sheet name="20170804" sheetId="279" r:id="rId121"/>
    <sheet name="20170803" sheetId="278" r:id="rId122"/>
    <sheet name="20170802" sheetId="277" r:id="rId123"/>
    <sheet name="20170801" sheetId="276" r:id="rId124"/>
    <sheet name="20170731" sheetId="275" r:id="rId125"/>
    <sheet name="20170728" sheetId="274" r:id="rId126"/>
    <sheet name="20170727" sheetId="273" r:id="rId127"/>
    <sheet name="20170726" sheetId="272" r:id="rId128"/>
    <sheet name="20170725" sheetId="271" r:id="rId129"/>
    <sheet name="20170724" sheetId="270" r:id="rId130"/>
    <sheet name="20170721" sheetId="269" r:id="rId131"/>
    <sheet name="20170720" sheetId="268" r:id="rId132"/>
    <sheet name="20170719" sheetId="267" r:id="rId133"/>
    <sheet name="20170718" sheetId="266" r:id="rId134"/>
    <sheet name="20170717" sheetId="265" r:id="rId135"/>
    <sheet name="20170714" sheetId="264" r:id="rId136"/>
    <sheet name="20170713" sheetId="263" r:id="rId137"/>
    <sheet name="20170712" sheetId="262" r:id="rId138"/>
    <sheet name="20170711" sheetId="261" r:id="rId139"/>
    <sheet name="20170710" sheetId="260" r:id="rId140"/>
    <sheet name="20170707" sheetId="259" r:id="rId141"/>
    <sheet name="20170706" sheetId="258" r:id="rId142"/>
    <sheet name="20170705" sheetId="257" r:id="rId143"/>
    <sheet name="20170704" sheetId="256" r:id="rId144"/>
    <sheet name="20170703" sheetId="255" r:id="rId145"/>
    <sheet name="20170630" sheetId="254" r:id="rId146"/>
    <sheet name="20170629" sheetId="253" r:id="rId147"/>
    <sheet name="20170628" sheetId="252" r:id="rId148"/>
    <sheet name="20170627" sheetId="251" r:id="rId149"/>
    <sheet name="20170626" sheetId="250" r:id="rId150"/>
    <sheet name="20170623" sheetId="249" r:id="rId151"/>
    <sheet name="20170622" sheetId="248" r:id="rId152"/>
    <sheet name="20170621" sheetId="247" r:id="rId153"/>
    <sheet name="20170620" sheetId="246" r:id="rId154"/>
    <sheet name="20170619" sheetId="245" r:id="rId155"/>
    <sheet name="20170616" sheetId="244" r:id="rId156"/>
    <sheet name="20170615" sheetId="243" r:id="rId157"/>
    <sheet name="20170614" sheetId="242" r:id="rId158"/>
    <sheet name="20170613" sheetId="241" r:id="rId159"/>
    <sheet name="20170612" sheetId="240" r:id="rId160"/>
    <sheet name="20170609" sheetId="239" r:id="rId161"/>
    <sheet name="20170608" sheetId="238" r:id="rId162"/>
    <sheet name="20170607" sheetId="237" r:id="rId163"/>
    <sheet name="20170606" sheetId="236" r:id="rId164"/>
    <sheet name="20170605" sheetId="235" r:id="rId165"/>
    <sheet name="20170602" sheetId="234" r:id="rId166"/>
    <sheet name="20170601" sheetId="233" r:id="rId167"/>
    <sheet name="20170531" sheetId="232" r:id="rId168"/>
    <sheet name="20170530" sheetId="231" r:id="rId169"/>
    <sheet name="20170529" sheetId="230" r:id="rId170"/>
    <sheet name="20170526" sheetId="229" r:id="rId171"/>
    <sheet name="20170525" sheetId="228" r:id="rId172"/>
    <sheet name="20170524" sheetId="227" r:id="rId173"/>
    <sheet name="20170523" sheetId="226" r:id="rId174"/>
    <sheet name="20170522" sheetId="225" r:id="rId175"/>
    <sheet name="20170519" sheetId="224" r:id="rId176"/>
    <sheet name="20170518" sheetId="223" r:id="rId177"/>
    <sheet name="20170517" sheetId="222" r:id="rId178"/>
    <sheet name="20170516" sheetId="221" r:id="rId179"/>
    <sheet name="20170515" sheetId="220" r:id="rId180"/>
    <sheet name="20170512" sheetId="219" r:id="rId181"/>
    <sheet name="20170511" sheetId="218" r:id="rId182"/>
    <sheet name="20170510" sheetId="217" r:id="rId183"/>
    <sheet name="20170509" sheetId="216" r:id="rId184"/>
    <sheet name="20170508" sheetId="215" r:id="rId185"/>
    <sheet name="20170505" sheetId="214" r:id="rId186"/>
    <sheet name="20170504" sheetId="213" r:id="rId187"/>
    <sheet name="20170503" sheetId="212" r:id="rId188"/>
    <sheet name="20170502" sheetId="211" r:id="rId189"/>
    <sheet name="20170501" sheetId="210" r:id="rId190"/>
    <sheet name="20170428" sheetId="209" r:id="rId191"/>
    <sheet name="20170427" sheetId="208" r:id="rId192"/>
    <sheet name="20170426" sheetId="207" r:id="rId193"/>
    <sheet name="20170425" sheetId="206" r:id="rId194"/>
    <sheet name="20170424" sheetId="205" r:id="rId195"/>
    <sheet name="20170421" sheetId="204" r:id="rId196"/>
    <sheet name="20170420" sheetId="203" r:id="rId197"/>
    <sheet name="20170419" sheetId="202" r:id="rId198"/>
    <sheet name="20170418" sheetId="201" r:id="rId199"/>
    <sheet name="20170417" sheetId="200" r:id="rId200"/>
    <sheet name="20170414" sheetId="199" r:id="rId201"/>
    <sheet name="20170413" sheetId="198" r:id="rId202"/>
    <sheet name="20170412" sheetId="197" r:id="rId203"/>
    <sheet name="20170411" sheetId="196" r:id="rId204"/>
    <sheet name="20170410" sheetId="195" r:id="rId205"/>
    <sheet name="20170407" sheetId="194" r:id="rId206"/>
    <sheet name="20170406" sheetId="193" r:id="rId207"/>
    <sheet name="20170405" sheetId="192" r:id="rId208"/>
    <sheet name="20170404" sheetId="191" r:id="rId209"/>
    <sheet name="20170403" sheetId="190" r:id="rId210"/>
    <sheet name="20170331" sheetId="189" r:id="rId211"/>
    <sheet name="20170330" sheetId="188" r:id="rId212"/>
    <sheet name="20170329" sheetId="187" r:id="rId213"/>
    <sheet name="20170328" sheetId="186" r:id="rId214"/>
    <sheet name="20170327" sheetId="185" r:id="rId215"/>
    <sheet name="20170324" sheetId="184" r:id="rId216"/>
    <sheet name="20170323" sheetId="183" r:id="rId217"/>
    <sheet name="20170322" sheetId="182" r:id="rId218"/>
    <sheet name="20170321" sheetId="181" r:id="rId219"/>
    <sheet name="20170320" sheetId="180" r:id="rId220"/>
    <sheet name="20170317" sheetId="179" r:id="rId221"/>
    <sheet name="20170316" sheetId="178" r:id="rId222"/>
    <sheet name="20170315" sheetId="177" r:id="rId223"/>
    <sheet name="20170314" sheetId="176" r:id="rId224"/>
    <sheet name="20170313" sheetId="175" r:id="rId225"/>
    <sheet name="20170310" sheetId="174" r:id="rId226"/>
    <sheet name="20170309" sheetId="173" r:id="rId227"/>
    <sheet name="20170308" sheetId="170" r:id="rId228"/>
    <sheet name="20170307" sheetId="169" r:id="rId229"/>
    <sheet name="20170306" sheetId="168" r:id="rId230"/>
    <sheet name="20170303" sheetId="167" r:id="rId231"/>
    <sheet name="20170302" sheetId="166" r:id="rId232"/>
    <sheet name="20170301" sheetId="165" r:id="rId233"/>
    <sheet name="20170228" sheetId="164" r:id="rId234"/>
    <sheet name="20170227" sheetId="163" r:id="rId235"/>
    <sheet name="20170224" sheetId="162" r:id="rId236"/>
    <sheet name="20170223" sheetId="161" r:id="rId237"/>
    <sheet name="20170222" sheetId="160" r:id="rId238"/>
    <sheet name="20170221" sheetId="159" r:id="rId239"/>
    <sheet name="20170220" sheetId="158" r:id="rId240"/>
    <sheet name="20170217" sheetId="157" r:id="rId241"/>
    <sheet name="20170216" sheetId="156" r:id="rId242"/>
    <sheet name="20170215" sheetId="155" r:id="rId243"/>
    <sheet name="20170214" sheetId="154" r:id="rId244"/>
    <sheet name="20170213" sheetId="153" r:id="rId245"/>
    <sheet name="20170210" sheetId="152" r:id="rId246"/>
    <sheet name="20170209" sheetId="151" r:id="rId247"/>
    <sheet name="20170208" sheetId="150" r:id="rId248"/>
    <sheet name="20170207" sheetId="149" r:id="rId249"/>
    <sheet name="20170206" sheetId="148" r:id="rId250"/>
    <sheet name="20170203" sheetId="147" r:id="rId251"/>
    <sheet name="20170126" sheetId="146" r:id="rId252"/>
    <sheet name="20170125" sheetId="145" r:id="rId253"/>
    <sheet name="20170124" sheetId="144" r:id="rId254"/>
    <sheet name="20170123" sheetId="143" r:id="rId255"/>
    <sheet name="20170120" sheetId="142" r:id="rId256"/>
    <sheet name="20170119" sheetId="141" r:id="rId257"/>
    <sheet name="20170118" sheetId="140" r:id="rId258"/>
    <sheet name="20170117" sheetId="139" r:id="rId259"/>
    <sheet name="20170116" sheetId="138" r:id="rId260"/>
    <sheet name="20170113" sheetId="137" r:id="rId261"/>
    <sheet name="20170112" sheetId="136" r:id="rId262"/>
    <sheet name="20170111" sheetId="135" r:id="rId263"/>
    <sheet name="20170110" sheetId="134" r:id="rId264"/>
    <sheet name="20170109" sheetId="133" r:id="rId265"/>
    <sheet name="20170106" sheetId="132" r:id="rId266"/>
    <sheet name="20170105" sheetId="131" r:id="rId267"/>
    <sheet name="20170104" sheetId="130" r:id="rId268"/>
    <sheet name="20170103" sheetId="129" r:id="rId269"/>
    <sheet name="20161230" sheetId="128" r:id="rId270"/>
    <sheet name="20161229" sheetId="127" r:id="rId271"/>
    <sheet name="20161228" sheetId="126" r:id="rId272"/>
    <sheet name="20161227" sheetId="125" r:id="rId273"/>
    <sheet name="20161226" sheetId="124" r:id="rId274"/>
    <sheet name="20161223" sheetId="123" r:id="rId275"/>
    <sheet name="20161222" sheetId="122" r:id="rId276"/>
    <sheet name="20161221" sheetId="121" r:id="rId277"/>
    <sheet name="20161220" sheetId="120" r:id="rId278"/>
    <sheet name="20161219" sheetId="119" r:id="rId279"/>
    <sheet name="20161216" sheetId="118" r:id="rId280"/>
    <sheet name="20161215" sheetId="117" r:id="rId281"/>
    <sheet name="20161214" sheetId="116" r:id="rId282"/>
    <sheet name="20161213" sheetId="115" r:id="rId283"/>
    <sheet name="20161212" sheetId="114" r:id="rId284"/>
    <sheet name="20161209" sheetId="113" r:id="rId285"/>
    <sheet name="20161208" sheetId="112" r:id="rId286"/>
    <sheet name="20161207" sheetId="111" r:id="rId287"/>
    <sheet name="20161206" sheetId="110" r:id="rId288"/>
    <sheet name="20161205" sheetId="109" r:id="rId289"/>
    <sheet name="20161202" sheetId="108" r:id="rId290"/>
    <sheet name="20161201" sheetId="107" r:id="rId291"/>
    <sheet name="20161130" sheetId="106" r:id="rId292"/>
    <sheet name="20161129" sheetId="105" r:id="rId293"/>
    <sheet name="20161128" sheetId="104" r:id="rId294"/>
    <sheet name="20161125" sheetId="103" r:id="rId295"/>
    <sheet name="20161124" sheetId="102" r:id="rId296"/>
    <sheet name="20161123" sheetId="101" r:id="rId297"/>
    <sheet name="20161122" sheetId="100" r:id="rId298"/>
    <sheet name="20161121" sheetId="99" r:id="rId299"/>
    <sheet name="20161118" sheetId="98" r:id="rId300"/>
    <sheet name="20161117" sheetId="97" r:id="rId301"/>
    <sheet name="20161116" sheetId="96" r:id="rId302"/>
    <sheet name="20161115" sheetId="95" r:id="rId303"/>
    <sheet name="20161114" sheetId="94" r:id="rId304"/>
    <sheet name="20161111" sheetId="93" r:id="rId305"/>
    <sheet name="20161110" sheetId="92" r:id="rId306"/>
    <sheet name="20161109" sheetId="91" r:id="rId307"/>
    <sheet name="20161108" sheetId="90" r:id="rId308"/>
    <sheet name="20161107" sheetId="89" r:id="rId309"/>
    <sheet name="20161104" sheetId="88" r:id="rId310"/>
    <sheet name="20161103" sheetId="87" r:id="rId311"/>
    <sheet name="20161102" sheetId="86" r:id="rId312"/>
    <sheet name="20161101" sheetId="85" r:id="rId313"/>
    <sheet name="20161031" sheetId="84" r:id="rId314"/>
    <sheet name="20161028" sheetId="83" r:id="rId315"/>
    <sheet name="20161027" sheetId="82" r:id="rId316"/>
    <sheet name="20161026" sheetId="81" r:id="rId317"/>
    <sheet name="20161025" sheetId="80" r:id="rId318"/>
    <sheet name="20161024" sheetId="79" r:id="rId319"/>
    <sheet name="20161021" sheetId="78" r:id="rId320"/>
    <sheet name="20161020" sheetId="77" r:id="rId321"/>
    <sheet name="20161019" sheetId="76" r:id="rId322"/>
    <sheet name="20161018" sheetId="75" r:id="rId323"/>
    <sheet name="20161017" sheetId="74" r:id="rId324"/>
    <sheet name="20161014" sheetId="73" r:id="rId325"/>
    <sheet name="20161013" sheetId="72" r:id="rId326"/>
    <sheet name="20160930" sheetId="71" r:id="rId327"/>
    <sheet name="20160929" sheetId="70" r:id="rId328"/>
    <sheet name="20160928" sheetId="69" r:id="rId329"/>
    <sheet name="20160927" sheetId="68" r:id="rId330"/>
    <sheet name="20160926" sheetId="67" r:id="rId331"/>
    <sheet name="20160923" sheetId="66" r:id="rId332"/>
    <sheet name="20160922" sheetId="65" r:id="rId333"/>
    <sheet name="20160921" sheetId="64" r:id="rId334"/>
    <sheet name="20160920" sheetId="63" r:id="rId335"/>
    <sheet name="20160919" sheetId="62" r:id="rId336"/>
    <sheet name="20160914" sheetId="61" r:id="rId337"/>
    <sheet name="20160913" sheetId="60" r:id="rId338"/>
    <sheet name="20160912" sheetId="59" r:id="rId339"/>
    <sheet name="20160909" sheetId="58" r:id="rId340"/>
    <sheet name="20160908" sheetId="57" r:id="rId341"/>
    <sheet name="20160907" sheetId="56" r:id="rId342"/>
    <sheet name="20160906" sheetId="55" r:id="rId343"/>
    <sheet name="20160905" sheetId="54" r:id="rId344"/>
    <sheet name="20160902" sheetId="53" r:id="rId345"/>
    <sheet name="20160901" sheetId="52" r:id="rId346"/>
    <sheet name="20160831" sheetId="51" r:id="rId347"/>
    <sheet name="20160830" sheetId="50" r:id="rId348"/>
    <sheet name="20160829" sheetId="49" r:id="rId349"/>
    <sheet name="20160826" sheetId="48" r:id="rId350"/>
    <sheet name="20160825" sheetId="47" r:id="rId351"/>
    <sheet name="20160824" sheetId="45" r:id="rId352"/>
    <sheet name="20160823" sheetId="44" r:id="rId353"/>
    <sheet name="20160819" sheetId="43" r:id="rId354"/>
    <sheet name="20160818" sheetId="42" r:id="rId355"/>
    <sheet name="20160817" sheetId="41" r:id="rId356"/>
    <sheet name="20160816" sheetId="40" r:id="rId357"/>
    <sheet name="20160815" sheetId="38" r:id="rId358"/>
    <sheet name="20160812" sheetId="37" r:id="rId359"/>
    <sheet name="20160811" sheetId="36" r:id="rId360"/>
    <sheet name="20160810" sheetId="35" r:id="rId361"/>
    <sheet name="20160809" sheetId="34" r:id="rId362"/>
    <sheet name="20160808" sheetId="33" r:id="rId363"/>
    <sheet name="20160805" sheetId="32" r:id="rId364"/>
    <sheet name="20160804" sheetId="31" r:id="rId365"/>
    <sheet name="20160803" sheetId="30" r:id="rId366"/>
    <sheet name="20160802" sheetId="29" r:id="rId367"/>
    <sheet name="20160801" sheetId="28" r:id="rId368"/>
    <sheet name="20160729" sheetId="27" r:id="rId369"/>
    <sheet name="20160728" sheetId="26" r:id="rId370"/>
    <sheet name="20160727" sheetId="25" r:id="rId371"/>
    <sheet name="20160726" sheetId="24" r:id="rId372"/>
    <sheet name="20160725" sheetId="23" r:id="rId373"/>
    <sheet name="20160722" sheetId="22" r:id="rId374"/>
    <sheet name="20160721" sheetId="21" r:id="rId375"/>
    <sheet name="20160720" sheetId="20" r:id="rId376"/>
    <sheet name="20160719" sheetId="19" r:id="rId377"/>
    <sheet name="20160718" sheetId="18" r:id="rId378"/>
    <sheet name="20160715" sheetId="17" r:id="rId379"/>
    <sheet name="20160714" sheetId="16" r:id="rId380"/>
    <sheet name="20160713" sheetId="15" r:id="rId381"/>
    <sheet name="20160712" sheetId="14" r:id="rId382"/>
    <sheet name="20160711" sheetId="13" r:id="rId383"/>
    <sheet name="20160708" sheetId="12" r:id="rId384"/>
    <sheet name="20160707" sheetId="11" r:id="rId385"/>
    <sheet name="20160706" sheetId="10" r:id="rId386"/>
    <sheet name="20160705" sheetId="9" r:id="rId387"/>
    <sheet name="20160704" sheetId="8" r:id="rId388"/>
    <sheet name="20160701" sheetId="7" r:id="rId389"/>
    <sheet name="20160630" sheetId="5" r:id="rId390"/>
    <sheet name="20160629" sheetId="4" r:id="rId391"/>
    <sheet name="20160628" sheetId="1" r:id="rId392"/>
  </sheets>
  <calcPr calcId="145621"/>
</workbook>
</file>

<file path=xl/calcChain.xml><?xml version="1.0" encoding="utf-8"?>
<calcChain xmlns="http://schemas.openxmlformats.org/spreadsheetml/2006/main">
  <c r="E11" i="399" l="1"/>
  <c r="B15" i="400"/>
  <c r="B13" i="400"/>
  <c r="B11" i="400"/>
  <c r="B49" i="400"/>
  <c r="E46" i="400"/>
  <c r="B38" i="400"/>
  <c r="H35" i="400"/>
  <c r="H34" i="400"/>
  <c r="H36" i="400" s="1"/>
  <c r="B28" i="400"/>
  <c r="I27" i="400"/>
  <c r="B26" i="400"/>
  <c r="I25" i="400"/>
  <c r="B25" i="400"/>
  <c r="I19" i="400"/>
  <c r="I15" i="400"/>
  <c r="I11" i="400"/>
  <c r="I10" i="400"/>
  <c r="E46" i="399" l="1"/>
  <c r="B49" i="399"/>
  <c r="H35" i="399" s="1"/>
  <c r="B38" i="399"/>
  <c r="H34" i="399"/>
  <c r="B28" i="399"/>
  <c r="I27" i="399"/>
  <c r="B26" i="399"/>
  <c r="I25" i="399"/>
  <c r="B25" i="399"/>
  <c r="I19" i="399"/>
  <c r="I15" i="399"/>
  <c r="I11" i="399"/>
  <c r="I10" i="399"/>
  <c r="H36" i="399" l="1"/>
  <c r="I27" i="398"/>
  <c r="B49" i="398" l="1"/>
  <c r="H35" i="398" s="1"/>
  <c r="E46" i="398"/>
  <c r="B38" i="398"/>
  <c r="H34" i="398"/>
  <c r="B28" i="398"/>
  <c r="B26" i="398"/>
  <c r="I25" i="398"/>
  <c r="B25" i="398"/>
  <c r="I19" i="398"/>
  <c r="I15" i="398"/>
  <c r="I11" i="398"/>
  <c r="I10" i="398"/>
  <c r="H36" i="398" l="1"/>
  <c r="B49" i="397"/>
  <c r="H35" i="397" s="1"/>
  <c r="E46" i="397"/>
  <c r="B38" i="397"/>
  <c r="H34" i="397"/>
  <c r="B28" i="397"/>
  <c r="B26" i="397"/>
  <c r="I25" i="397"/>
  <c r="B25" i="397"/>
  <c r="I19" i="397"/>
  <c r="I15" i="397"/>
  <c r="I11" i="397"/>
  <c r="I10" i="397"/>
  <c r="H36" i="397" l="1"/>
  <c r="B49" i="396"/>
  <c r="H35" i="396" s="1"/>
  <c r="E46" i="396"/>
  <c r="B38" i="396"/>
  <c r="H34" i="396"/>
  <c r="B28" i="396"/>
  <c r="B26" i="396"/>
  <c r="I25" i="396"/>
  <c r="B25" i="396"/>
  <c r="I19" i="396"/>
  <c r="I15" i="396"/>
  <c r="I11" i="396"/>
  <c r="I10" i="396"/>
  <c r="H36" i="396" l="1"/>
  <c r="B49" i="395"/>
  <c r="H35" i="395" s="1"/>
  <c r="E46" i="395"/>
  <c r="B38" i="395"/>
  <c r="H34" i="395"/>
  <c r="B28" i="395"/>
  <c r="B26" i="395"/>
  <c r="I25" i="395"/>
  <c r="B25" i="395"/>
  <c r="I19" i="395"/>
  <c r="I15" i="395"/>
  <c r="I11" i="395"/>
  <c r="I10" i="395"/>
  <c r="H36" i="395" l="1"/>
  <c r="B49" i="394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B15" i="388"/>
  <c r="I27" i="388"/>
  <c r="I27" i="389" l="1"/>
  <c r="B15" i="389"/>
  <c r="E11" i="389"/>
  <c r="B29" i="388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B15" i="390" l="1"/>
  <c r="I27" i="390"/>
  <c r="B29" i="389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B15" i="391"/>
  <c r="B29" i="390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B15" i="392"/>
  <c r="I27" i="392"/>
  <c r="B29" i="391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B29" i="392" l="1"/>
  <c r="I27" i="393"/>
  <c r="B15" i="393"/>
  <c r="E11" i="393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B29" i="393" l="1"/>
  <c r="E11" i="394"/>
  <c r="B15" i="394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I27" i="395" l="1"/>
  <c r="E11" i="395"/>
  <c r="B29" i="394"/>
  <c r="B15" i="395"/>
  <c r="H35" i="383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E11" i="396" l="1"/>
  <c r="I27" i="396"/>
  <c r="B29" i="395"/>
  <c r="B15" i="396"/>
  <c r="H35" i="382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I27" i="397" l="1"/>
  <c r="B15" i="397"/>
  <c r="E11" i="397"/>
  <c r="B29" i="396"/>
  <c r="H35" i="38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E11" i="398" l="1"/>
  <c r="B15" i="398"/>
  <c r="B29" i="397"/>
  <c r="H35" i="380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E11" i="400" l="1"/>
  <c r="B29" i="400" s="1"/>
  <c r="B29" i="398"/>
  <c r="B15" i="399"/>
  <c r="H35" i="379"/>
  <c r="I12" i="378"/>
  <c r="I13" i="378"/>
  <c r="B29" i="399" l="1"/>
  <c r="B48" i="378"/>
  <c r="H34" i="378" s="1"/>
  <c r="B37" i="378"/>
  <c r="H33" i="378"/>
  <c r="B28" i="378"/>
  <c r="B26" i="378"/>
  <c r="I27" i="378"/>
  <c r="B25" i="378"/>
  <c r="I21" i="378"/>
  <c r="I17" i="378"/>
  <c r="H35" i="378" l="1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H35" i="377" l="1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H35" i="376" l="1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H35" i="375" l="1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H35" i="374" l="1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H35" i="373" l="1"/>
  <c r="B37" i="372"/>
  <c r="B48" i="372" l="1"/>
  <c r="H34" i="372" s="1"/>
  <c r="H33" i="372"/>
  <c r="B28" i="372"/>
  <c r="B26" i="372"/>
  <c r="I25" i="372"/>
  <c r="B25" i="372"/>
  <c r="I19" i="372"/>
  <c r="I15" i="372"/>
  <c r="I11" i="372"/>
  <c r="I10" i="372"/>
  <c r="H35" i="372" l="1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H35" i="371" l="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H35" i="370" l="1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H35" i="369" l="1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H35" i="368" l="1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H35" i="367" l="1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H35" i="366" l="1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H35" i="365" l="1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H35" i="363" l="1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H35" i="361" l="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E10" i="386"/>
  <c r="B27" i="206"/>
  <c r="B13" i="207"/>
  <c r="B11" i="388" l="1"/>
  <c r="E10" i="387"/>
  <c r="B27" i="207"/>
  <c r="B13" i="208"/>
  <c r="B11" i="389" l="1"/>
  <c r="E10" i="388"/>
  <c r="B27" i="208"/>
  <c r="B13" i="209"/>
  <c r="B11" i="390" l="1"/>
  <c r="E10" i="389"/>
  <c r="B27" i="209"/>
  <c r="B13" i="210"/>
  <c r="B11" i="391" l="1"/>
  <c r="E10" i="390"/>
  <c r="B27" i="210"/>
  <c r="B13" i="211"/>
  <c r="B11" i="392" l="1"/>
  <c r="E10" i="391"/>
  <c r="B27" i="211"/>
  <c r="B13" i="212"/>
  <c r="B11" i="393" l="1"/>
  <c r="E10" i="392"/>
  <c r="B27" i="212"/>
  <c r="B13" i="213"/>
  <c r="B11" i="394" l="1"/>
  <c r="E10" i="393"/>
  <c r="B27" i="213"/>
  <c r="B13" i="214"/>
  <c r="B11" i="395" l="1"/>
  <c r="E10" i="394"/>
  <c r="B27" i="214"/>
  <c r="B13" i="215"/>
  <c r="B11" i="396" l="1"/>
  <c r="E10" i="395"/>
  <c r="B27" i="215"/>
  <c r="B13" i="216"/>
  <c r="B11" i="397" l="1"/>
  <c r="E10" i="396"/>
  <c r="B27" i="216"/>
  <c r="B13" i="217"/>
  <c r="B11" i="398" l="1"/>
  <c r="E10" i="397"/>
  <c r="B27" i="217"/>
  <c r="B13" i="218"/>
  <c r="B11" i="399" l="1"/>
  <c r="E10" i="398"/>
  <c r="B27" i="218"/>
  <c r="B13" i="219"/>
  <c r="E10" i="399" l="1"/>
  <c r="E10" i="400" s="1"/>
  <c r="B27" i="219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13" i="394"/>
  <c r="B27" i="394" l="1"/>
  <c r="B13" i="395"/>
  <c r="B27" i="395" l="1"/>
  <c r="B13" i="396"/>
  <c r="B27" i="396" l="1"/>
  <c r="B13" i="397"/>
  <c r="B27" i="397" l="1"/>
  <c r="B13" i="398"/>
  <c r="B27" i="400" s="1"/>
  <c r="B27" i="398" l="1"/>
  <c r="B13" i="399"/>
  <c r="B27" i="399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47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48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49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0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51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<sst xmlns="http://schemas.openxmlformats.org/spreadsheetml/2006/main" count="28160" uniqueCount="384">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</sst>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356" Type="http://schemas.openxmlformats.org/officeDocument/2006/relationships/worksheet" Target="worksheets/sheet356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worksheet" Target="worksheets/sheet367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389" Type="http://schemas.openxmlformats.org/officeDocument/2006/relationships/worksheet" Target="worksheets/sheet389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391" Type="http://schemas.openxmlformats.org/officeDocument/2006/relationships/worksheet" Target="worksheets/sheet391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393" Type="http://schemas.openxmlformats.org/officeDocument/2006/relationships/theme" Target="theme/theme1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394" Type="http://schemas.openxmlformats.org/officeDocument/2006/relationships/styles" Target="styles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395" Type="http://schemas.openxmlformats.org/officeDocument/2006/relationships/sharedStrings" Target="sharedStrings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calcChain" Target="calcChain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7.xml"/><Relationship Id="rId2" Type="http://schemas.openxmlformats.org/officeDocument/2006/relationships/vmlDrawing" Target="../drawings/vmlDrawing347.vml"/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8.xml"/><Relationship Id="rId2" Type="http://schemas.openxmlformats.org/officeDocument/2006/relationships/vmlDrawing" Target="../drawings/vmlDrawing348.vml"/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9.xml"/><Relationship Id="rId2" Type="http://schemas.openxmlformats.org/officeDocument/2006/relationships/vmlDrawing" Target="../drawings/vmlDrawing349.vml"/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0.xml"/><Relationship Id="rId2" Type="http://schemas.openxmlformats.org/officeDocument/2006/relationships/vmlDrawing" Target="../drawings/vmlDrawing350.vml"/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1.xml"/><Relationship Id="rId2" Type="http://schemas.openxmlformats.org/officeDocument/2006/relationships/vmlDrawing" Target="../drawings/vmlDrawing351.vml"/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8.bin"/></Relationships>
</file>

<file path=xl/worksheets/_rels/sheet3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0.bin"/></Relationships>
</file>

<file path=xl/worksheets/_rels/sheet3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1.bin"/></Relationships>
</file>

<file path=xl/worksheets/_rels/sheet3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48" sqref="E4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60642453.57</v>
      </c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'20180118'!E10+'20180119'!E8</f>
        <v>777169.09999999939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'20180118'!B11+'20180119'!B9</f>
        <v>1739302.87</v>
      </c>
      <c r="D11" s="1" t="s">
        <v>381</v>
      </c>
      <c r="E11" s="2">
        <f>E8+'20180118'!E11</f>
        <v>22152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'20180118'!B13+'20180119'!B12</f>
        <v>280377.19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 t="s">
        <v>380</v>
      </c>
      <c r="B15" s="2">
        <f>B12+'20180118'!B15</f>
        <v>11019.97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-7000000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60642453.57</v>
      </c>
      <c r="G26" s="1"/>
      <c r="H26" s="1" t="s">
        <v>355</v>
      </c>
      <c r="I26" s="2"/>
    </row>
    <row r="27" spans="1:14" x14ac:dyDescent="0.25">
      <c r="A27" s="1" t="s">
        <v>90</v>
      </c>
      <c r="B27" s="2">
        <f>$B$13+$E$10+$I$25</f>
        <v>1092785.1399999994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-69710.240000000005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-92544</v>
      </c>
      <c r="G34" s="16" t="s">
        <v>296</v>
      </c>
      <c r="H34" s="2">
        <f>E40</f>
        <v>17168083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-268042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-1694</v>
      </c>
      <c r="G36" s="40" t="s">
        <v>298</v>
      </c>
      <c r="H36" s="41">
        <f>H34+H35</f>
        <v>17173240.605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-348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17168083</v>
      </c>
    </row>
    <row r="41" spans="1:23" s="9" customFormat="1" x14ac:dyDescent="0.25">
      <c r="A41"/>
      <c r="B41"/>
      <c r="D41" s="1" t="s">
        <v>75</v>
      </c>
      <c r="E41" s="2">
        <v>17103025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-29015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-46007</v>
      </c>
    </row>
    <row r="44" spans="1:23" x14ac:dyDescent="0.25">
      <c r="A44" s="8" t="s">
        <v>233</v>
      </c>
      <c r="D44" s="1" t="s">
        <v>375</v>
      </c>
      <c r="E44" s="2">
        <v>30467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-59482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128485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2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2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2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25">
      <c r="A15" s="1" t="s">
        <v>380</v>
      </c>
      <c r="B15" s="2">
        <f>B12+'20180105'!B15</f>
        <v>3530.41</v>
      </c>
      <c r="G15" s="1"/>
      <c r="H15" s="1" t="s">
        <v>32</v>
      </c>
      <c r="I15" s="15">
        <f>I14+I13</f>
        <v>69718920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9596223.9299999997</v>
      </c>
    </row>
    <row r="18" spans="1:14" x14ac:dyDescent="0.25">
      <c r="G18" s="1" t="s">
        <v>12</v>
      </c>
      <c r="H18" s="2"/>
      <c r="I18" s="15">
        <v>14580378</v>
      </c>
    </row>
    <row r="19" spans="1:14" x14ac:dyDescent="0.25">
      <c r="A19" s="2"/>
      <c r="G19" s="1" t="s">
        <v>24</v>
      </c>
      <c r="H19" s="2"/>
      <c r="I19" s="15">
        <f>I18+I17-I16</f>
        <v>14176601.93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448167.86</v>
      </c>
      <c r="N21" s="2"/>
    </row>
    <row r="22" spans="1:14" x14ac:dyDescent="0.25">
      <c r="G22" s="1"/>
      <c r="H22" s="1" t="s">
        <v>39</v>
      </c>
      <c r="I22" s="15">
        <v>105274.51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2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2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25">
      <c r="A28" s="1" t="s">
        <v>356</v>
      </c>
      <c r="B28" s="2">
        <f>B12+E8+I26</f>
        <v>1562.44</v>
      </c>
    </row>
    <row r="29" spans="1:14" x14ac:dyDescent="0.25">
      <c r="A29" s="1" t="s">
        <v>383</v>
      </c>
      <c r="B29" s="2">
        <f>B15+E11+I27</f>
        <v>7234.71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2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164932</v>
      </c>
    </row>
    <row r="44" spans="1:23" x14ac:dyDescent="0.25">
      <c r="A44" s="8" t="s">
        <v>233</v>
      </c>
      <c r="D44" s="1" t="s">
        <v>375</v>
      </c>
      <c r="E44" s="2">
        <v>13221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2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2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25">
      <c r="A15" s="1" t="s">
        <v>380</v>
      </c>
      <c r="B15" s="2">
        <f>B12+'20180104'!B15</f>
        <v>2816.14</v>
      </c>
      <c r="G15" s="1"/>
      <c r="H15" s="1" t="s">
        <v>32</v>
      </c>
      <c r="I15" s="15">
        <f>I14+I13</f>
        <v>73877280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9261480.3000000007</v>
      </c>
    </row>
    <row r="18" spans="1:14" x14ac:dyDescent="0.25">
      <c r="G18" s="1" t="s">
        <v>12</v>
      </c>
      <c r="H18" s="2"/>
      <c r="I18" s="15">
        <v>14504796</v>
      </c>
    </row>
    <row r="19" spans="1:14" x14ac:dyDescent="0.25">
      <c r="A19" s="2"/>
      <c r="G19" s="1" t="s">
        <v>24</v>
      </c>
      <c r="H19" s="2"/>
      <c r="I19" s="15">
        <f>I18+I17-I16</f>
        <v>13766276.300000001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446488.77</v>
      </c>
      <c r="N21" s="2"/>
    </row>
    <row r="22" spans="1:14" x14ac:dyDescent="0.25">
      <c r="G22" s="1"/>
      <c r="H22" s="1" t="s">
        <v>39</v>
      </c>
      <c r="I22" s="15">
        <v>104887.14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2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2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25">
      <c r="A28" s="1" t="s">
        <v>356</v>
      </c>
      <c r="B28" s="2">
        <f>B12+E8+I26</f>
        <v>1701.41</v>
      </c>
    </row>
    <row r="29" spans="1:14" x14ac:dyDescent="0.25">
      <c r="A29" s="1" t="s">
        <v>383</v>
      </c>
      <c r="B29" s="2">
        <f>B15+E11+I27</f>
        <v>5672.27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2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334880</v>
      </c>
    </row>
    <row r="44" spans="1:23" x14ac:dyDescent="0.25">
      <c r="A44" s="8" t="s">
        <v>233</v>
      </c>
      <c r="D44" s="1" t="s">
        <v>375</v>
      </c>
      <c r="E44" s="2">
        <v>24638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2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2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2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25">
      <c r="A15" s="1" t="s">
        <v>380</v>
      </c>
      <c r="B15" s="2">
        <f>B12+'20180103'!B15</f>
        <v>1891.61</v>
      </c>
      <c r="G15" s="1"/>
      <c r="H15" s="1" t="s">
        <v>32</v>
      </c>
      <c r="I15" s="15">
        <f>I14+I13</f>
        <v>64972140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9007590.9800000004</v>
      </c>
    </row>
    <row r="18" spans="1:14" x14ac:dyDescent="0.25">
      <c r="G18" s="1" t="s">
        <v>12</v>
      </c>
      <c r="H18" s="2"/>
      <c r="I18" s="15">
        <v>14768775</v>
      </c>
    </row>
    <row r="19" spans="1:14" x14ac:dyDescent="0.25">
      <c r="A19" s="2"/>
      <c r="G19" s="1" t="s">
        <v>24</v>
      </c>
      <c r="H19" s="2"/>
      <c r="I19" s="15">
        <f>I18+I17-I16</f>
        <v>13776365.98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444730.33</v>
      </c>
      <c r="N21" s="2"/>
    </row>
    <row r="22" spans="1:14" x14ac:dyDescent="0.25">
      <c r="G22" s="1"/>
      <c r="H22" s="1" t="s">
        <v>39</v>
      </c>
      <c r="I22" s="15">
        <v>104481.36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2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2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25">
      <c r="A28" s="1" t="s">
        <v>356</v>
      </c>
      <c r="B28" s="2">
        <f>B12+E8+I26</f>
        <v>2073.54</v>
      </c>
    </row>
    <row r="29" spans="1:14" x14ac:dyDescent="0.25">
      <c r="A29" s="1" t="s">
        <v>383</v>
      </c>
      <c r="B29" s="2">
        <f>B15+E11+I27</f>
        <v>3970.8599999999997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'20180103'!B12</f>
        <v>975.55</v>
      </c>
      <c r="G15" s="1"/>
      <c r="H15" s="1" t="s">
        <v>32</v>
      </c>
      <c r="I15" s="15">
        <f>I14+I13</f>
        <v>69236700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1897.3200000000002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/>
      <c r="B15" s="1"/>
      <c r="G15" s="1"/>
      <c r="H15" s="1" t="s">
        <v>32</v>
      </c>
      <c r="I15" s="15">
        <f>I14+I13</f>
        <v>71507040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G54" sqref="G5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7" sqref="E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zoomScale="80" zoomScaleNormal="80" workbookViewId="0">
      <selection activeCell="I27" sqref="I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28490332.25</v>
      </c>
      <c r="D3" s="1" t="s">
        <v>1</v>
      </c>
      <c r="E3" s="18">
        <v>38516567.490000002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60642453.509999998</v>
      </c>
      <c r="D4" s="1" t="s">
        <v>11</v>
      </c>
      <c r="E4" s="38">
        <v>26390070.329999998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248150983.46000001</v>
      </c>
      <c r="D5" s="1" t="s">
        <v>12</v>
      </c>
      <c r="E5" s="2">
        <v>12126497.16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5803.2</v>
      </c>
      <c r="G8" s="1"/>
      <c r="H8" s="1"/>
    </row>
    <row r="9" spans="1:10" x14ac:dyDescent="0.25">
      <c r="A9" s="1" t="s">
        <v>82</v>
      </c>
      <c r="B9" s="2">
        <v>18197.7</v>
      </c>
      <c r="D9" s="1" t="s">
        <v>88</v>
      </c>
      <c r="E9" s="3">
        <v>3972</v>
      </c>
      <c r="H9" s="1"/>
    </row>
    <row r="10" spans="1:10" x14ac:dyDescent="0.25">
      <c r="A10" s="1" t="s">
        <v>83</v>
      </c>
      <c r="B10" s="2">
        <v>132000000</v>
      </c>
      <c r="D10" s="1" t="s">
        <v>85</v>
      </c>
      <c r="E10" s="2">
        <f>'20180117'!E10+'20180118'!E8</f>
        <v>777169.09999999939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'20180117'!B11+'20180118'!B9</f>
        <v>1739302.87</v>
      </c>
      <c r="D11" s="1" t="s">
        <v>381</v>
      </c>
      <c r="E11" s="2">
        <f>E8+'20180117'!E11</f>
        <v>22152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>
        <v>1452.64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'20180117'!B13+'20180118'!B12</f>
        <v>280377.19</v>
      </c>
      <c r="E13" s="2"/>
      <c r="G13" s="1"/>
      <c r="H13" s="1" t="s">
        <v>30</v>
      </c>
      <c r="I13" s="15">
        <v>5562480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-1854840</v>
      </c>
    </row>
    <row r="15" spans="1:10" x14ac:dyDescent="0.25">
      <c r="A15" s="1" t="s">
        <v>380</v>
      </c>
      <c r="B15" s="2">
        <f>B12+'20180117'!B15</f>
        <v>11019.97</v>
      </c>
      <c r="G15" s="1"/>
      <c r="H15" s="1" t="s">
        <v>32</v>
      </c>
      <c r="I15" s="15">
        <f>I14+I13</f>
        <v>3707640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10733170.08</v>
      </c>
    </row>
    <row r="18" spans="1:14" x14ac:dyDescent="0.25">
      <c r="G18" s="1" t="s">
        <v>12</v>
      </c>
      <c r="H18" s="2"/>
      <c r="I18" s="15">
        <v>834372</v>
      </c>
    </row>
    <row r="19" spans="1:14" x14ac:dyDescent="0.25">
      <c r="A19" s="2"/>
      <c r="G19" s="1" t="s">
        <v>24</v>
      </c>
      <c r="H19" s="2"/>
      <c r="I19" s="15">
        <f>I18+I17-I16</f>
        <v>13567542.08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109489.36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611165.9</v>
      </c>
    </row>
    <row r="26" spans="1:14" x14ac:dyDescent="0.25">
      <c r="A26" s="1" t="s">
        <v>71</v>
      </c>
      <c r="B26" s="2">
        <f>B4+E5+I18</f>
        <v>73603322.670000002</v>
      </c>
      <c r="G26" s="1"/>
      <c r="H26" s="1" t="s">
        <v>355</v>
      </c>
      <c r="I26" s="2">
        <v>668.2</v>
      </c>
    </row>
    <row r="27" spans="1:14" x14ac:dyDescent="0.25">
      <c r="A27" s="1" t="s">
        <v>90</v>
      </c>
      <c r="B27" s="2">
        <f>$B$13+$E$10+$I$25</f>
        <v>1668712.1899999995</v>
      </c>
      <c r="H27" s="1" t="s">
        <v>382</v>
      </c>
      <c r="I27" s="2">
        <f>I22-'20180102'!I22</f>
        <v>6607.1499999999942</v>
      </c>
    </row>
    <row r="28" spans="1:14" x14ac:dyDescent="0.25">
      <c r="A28" s="1" t="s">
        <v>356</v>
      </c>
      <c r="B28" s="2">
        <f>B12+E8+I26</f>
        <v>7924.04</v>
      </c>
    </row>
    <row r="29" spans="1:14" x14ac:dyDescent="0.25">
      <c r="A29" s="1" t="s">
        <v>383</v>
      </c>
      <c r="B29" s="2">
        <f>B15+E11+I27</f>
        <v>39779.119999999995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-705321</v>
      </c>
      <c r="G34" s="16" t="s">
        <v>296</v>
      </c>
      <c r="H34" s="2">
        <f>E40</f>
        <v>17197098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-1195309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-7903</v>
      </c>
      <c r="G36" s="40" t="s">
        <v>298</v>
      </c>
      <c r="H36" s="41">
        <f>H34+H35</f>
        <v>17202255.605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6433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17197098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-564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-19538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18974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157500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24203055.09</v>
      </c>
      <c r="D3" s="1" t="s">
        <v>1</v>
      </c>
      <c r="E3" s="18">
        <v>42179928.490000002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89431449.840000004</v>
      </c>
      <c r="D4" s="1" t="s">
        <v>11</v>
      </c>
      <c r="E4" s="38">
        <v>21277414.809999999</v>
      </c>
      <c r="H4" s="1" t="s">
        <v>370</v>
      </c>
      <c r="I4" s="13">
        <v>7</v>
      </c>
      <c r="J4" s="13"/>
    </row>
    <row r="5" spans="1:10" x14ac:dyDescent="0.25">
      <c r="A5" s="1" t="s">
        <v>3</v>
      </c>
      <c r="B5" s="2">
        <v>238646389.83000001</v>
      </c>
      <c r="D5" s="1" t="s">
        <v>12</v>
      </c>
      <c r="E5" s="2">
        <v>27682117.260000002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149214939.99000001</v>
      </c>
      <c r="D6" s="1" t="s">
        <v>4</v>
      </c>
      <c r="E6" s="2">
        <v>11000000</v>
      </c>
      <c r="H6" s="1" t="s">
        <v>323</v>
      </c>
      <c r="I6" s="13">
        <v>5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10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3507.2</v>
      </c>
      <c r="G8" s="1"/>
      <c r="H8" s="1"/>
    </row>
    <row r="9" spans="1:10" x14ac:dyDescent="0.25">
      <c r="A9" s="1" t="s">
        <v>82</v>
      </c>
      <c r="B9" s="2">
        <v>11884.9</v>
      </c>
      <c r="D9" s="1" t="s">
        <v>88</v>
      </c>
      <c r="E9" s="3">
        <v>2192</v>
      </c>
      <c r="H9" s="1"/>
    </row>
    <row r="10" spans="1:10" x14ac:dyDescent="0.25">
      <c r="A10" s="1" t="s">
        <v>83</v>
      </c>
      <c r="B10" s="2">
        <v>125000000</v>
      </c>
      <c r="D10" s="1" t="s">
        <v>85</v>
      </c>
      <c r="E10" s="2">
        <f>'20180116'!E10+'20180117'!E8</f>
        <v>771365.89999999944</v>
      </c>
      <c r="G10" s="1"/>
      <c r="H10" s="1" t="s">
        <v>42</v>
      </c>
      <c r="I10" s="3">
        <f>SUMIF(I4:I9,"&gt;=0")</f>
        <v>22</v>
      </c>
    </row>
    <row r="11" spans="1:10" x14ac:dyDescent="0.25">
      <c r="A11" s="1" t="s">
        <v>84</v>
      </c>
      <c r="B11" s="2">
        <f>'20180116'!B11+'20180117'!B9</f>
        <v>1721105.1700000002</v>
      </c>
      <c r="D11" s="1" t="s">
        <v>381</v>
      </c>
      <c r="E11" s="2">
        <f>E8+'20180116'!E11</f>
        <v>16348.8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1319.67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'20180116'!B13+'20180117'!B12</f>
        <v>278924.55</v>
      </c>
      <c r="E13" s="2"/>
      <c r="G13" s="1"/>
      <c r="H13" s="1" t="s">
        <v>30</v>
      </c>
      <c r="I13" s="15">
        <v>20430480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-6508980</v>
      </c>
    </row>
    <row r="15" spans="1:10" x14ac:dyDescent="0.25">
      <c r="A15" s="1" t="s">
        <v>380</v>
      </c>
      <c r="B15" s="2">
        <f>B12+'20180116'!B15</f>
        <v>9567.33</v>
      </c>
      <c r="G15" s="1"/>
      <c r="H15" s="1" t="s">
        <v>32</v>
      </c>
      <c r="I15" s="15">
        <f>I14+I13</f>
        <v>13921500</v>
      </c>
    </row>
    <row r="16" spans="1:10" x14ac:dyDescent="0.25">
      <c r="B16" s="2"/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17336341.280000001</v>
      </c>
    </row>
    <row r="18" spans="1:14" x14ac:dyDescent="0.25">
      <c r="G18" s="1" t="s">
        <v>12</v>
      </c>
      <c r="H18" s="2"/>
      <c r="I18" s="15">
        <v>3046158</v>
      </c>
    </row>
    <row r="19" spans="1:14" x14ac:dyDescent="0.25">
      <c r="A19" s="2"/>
      <c r="G19" s="1" t="s">
        <v>24</v>
      </c>
      <c r="H19" s="2"/>
      <c r="I19" s="15">
        <f>I18+I17-I16</f>
        <v>13382499.280000001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463541.26</v>
      </c>
      <c r="N21" s="2"/>
    </row>
    <row r="22" spans="1:14" x14ac:dyDescent="0.25">
      <c r="G22" s="1"/>
      <c r="H22" s="1" t="s">
        <v>39</v>
      </c>
      <c r="I22" s="15">
        <v>108821.16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607601.27</v>
      </c>
    </row>
    <row r="26" spans="1:14" x14ac:dyDescent="0.25">
      <c r="A26" s="1" t="s">
        <v>71</v>
      </c>
      <c r="B26" s="2">
        <f>B4+E5+I18</f>
        <v>120159725.10000001</v>
      </c>
      <c r="G26" s="1"/>
      <c r="H26" s="1" t="s">
        <v>355</v>
      </c>
      <c r="I26" s="2">
        <v>593.83000000000004</v>
      </c>
    </row>
    <row r="27" spans="1:14" x14ac:dyDescent="0.25">
      <c r="A27" s="1" t="s">
        <v>90</v>
      </c>
      <c r="B27" s="2">
        <f>$B$13+$E$10+$I$25</f>
        <v>1657891.7199999995</v>
      </c>
      <c r="H27" s="1" t="s">
        <v>382</v>
      </c>
      <c r="I27" s="2">
        <f>I22-'20180102'!I22</f>
        <v>5938.9499999999971</v>
      </c>
    </row>
    <row r="28" spans="1:14" x14ac:dyDescent="0.25">
      <c r="A28" s="1" t="s">
        <v>356</v>
      </c>
      <c r="B28" s="2">
        <f>B12+E8+I26</f>
        <v>5420.7</v>
      </c>
    </row>
    <row r="29" spans="1:14" x14ac:dyDescent="0.25">
      <c r="A29" s="1" t="s">
        <v>383</v>
      </c>
      <c r="B29" s="2">
        <f>B15+E11+I27</f>
        <v>31855.079999999994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1458</v>
      </c>
      <c r="D34" s="1" t="s">
        <v>78</v>
      </c>
      <c r="E34" s="2">
        <v>-2219262</v>
      </c>
      <c r="G34" s="16" t="s">
        <v>296</v>
      </c>
      <c r="H34" s="2">
        <f>E40</f>
        <v>17197662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365</v>
      </c>
      <c r="D35" s="1" t="s">
        <v>182</v>
      </c>
      <c r="E35" s="10">
        <v>-1619064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3142</v>
      </c>
      <c r="D36" s="1" t="s">
        <v>80</v>
      </c>
      <c r="E36" s="10">
        <v>-45282</v>
      </c>
      <c r="G36" s="40" t="s">
        <v>298</v>
      </c>
      <c r="H36" s="41">
        <f>H34+H35</f>
        <v>17202819.605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2576</v>
      </c>
      <c r="D37" s="1" t="s">
        <v>81</v>
      </c>
      <c r="E37" s="2">
        <v>7525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7541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17197662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-66884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-55548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-11336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158064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44140625" bestFit="1" customWidth="1"/>
    <col min="8" max="8" width="20.4414062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44140625" bestFit="1" customWidth="1"/>
    <col min="8" max="8" width="20.4414062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44140625" customWidth="1"/>
    <col min="6" max="6" width="6.4414062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16932761.899999999</v>
      </c>
      <c r="D3" s="1" t="s">
        <v>1</v>
      </c>
      <c r="E3" s="18">
        <v>45189430.719999999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108056047.53</v>
      </c>
      <c r="D4" s="1" t="s">
        <v>11</v>
      </c>
      <c r="E4" s="38">
        <v>17507313.460000001</v>
      </c>
      <c r="H4" s="1" t="s">
        <v>370</v>
      </c>
      <c r="I4" s="13">
        <v>27</v>
      </c>
      <c r="J4" s="13"/>
    </row>
    <row r="5" spans="1:10" x14ac:dyDescent="0.25">
      <c r="A5" s="1" t="s">
        <v>3</v>
      </c>
      <c r="B5" s="2">
        <v>237998926.55000001</v>
      </c>
      <c r="D5" s="1" t="s">
        <v>12</v>
      </c>
      <c r="E5" s="2">
        <v>27682117.260000002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129942879.02</v>
      </c>
      <c r="D6" s="1" t="s">
        <v>4</v>
      </c>
      <c r="E6" s="2">
        <v>11000000</v>
      </c>
      <c r="H6" s="1" t="s">
        <v>323</v>
      </c>
      <c r="I6" s="13">
        <v>5</v>
      </c>
      <c r="J6" s="13">
        <v>-7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4792</v>
      </c>
      <c r="G8" s="1"/>
      <c r="H8" s="1"/>
    </row>
    <row r="9" spans="1:10" x14ac:dyDescent="0.25">
      <c r="A9" s="1" t="s">
        <v>82</v>
      </c>
      <c r="B9" s="2">
        <v>10117.120000000001</v>
      </c>
      <c r="D9" s="1" t="s">
        <v>88</v>
      </c>
      <c r="E9" s="3">
        <v>3073</v>
      </c>
      <c r="H9" s="1"/>
    </row>
    <row r="10" spans="1:10" x14ac:dyDescent="0.25">
      <c r="A10" s="1" t="s">
        <v>83</v>
      </c>
      <c r="B10" s="2">
        <v>113000000</v>
      </c>
      <c r="D10" s="1" t="s">
        <v>85</v>
      </c>
      <c r="E10" s="2">
        <f>'20180115'!E10+'20180116'!E8</f>
        <v>767858.69999999949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'20180115'!B11+'20180116'!B9</f>
        <v>1709220.2700000003</v>
      </c>
      <c r="D11" s="1" t="s">
        <v>381</v>
      </c>
      <c r="E11" s="2">
        <f>E8+'20180115'!E11</f>
        <v>12841.599999999999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1379.68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'20180115'!B13+'20180116'!B12</f>
        <v>277604.88</v>
      </c>
      <c r="E13" s="2"/>
      <c r="G13" s="1"/>
      <c r="H13" s="1" t="s">
        <v>30</v>
      </c>
      <c r="I13" s="15">
        <v>44113860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-6451620</v>
      </c>
    </row>
    <row r="15" spans="1:10" x14ac:dyDescent="0.25">
      <c r="A15" s="1" t="s">
        <v>380</v>
      </c>
      <c r="B15" s="2">
        <f>B12+'20180115'!B15</f>
        <v>8247.66</v>
      </c>
      <c r="G15" s="1"/>
      <c r="H15" s="1" t="s">
        <v>32</v>
      </c>
      <c r="I15" s="15">
        <f>I14+I13</f>
        <v>37662240</v>
      </c>
    </row>
    <row r="16" spans="1:10" x14ac:dyDescent="0.25">
      <c r="B16" s="2"/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13768973.109999999</v>
      </c>
    </row>
    <row r="18" spans="1:14" x14ac:dyDescent="0.25">
      <c r="G18" s="1" t="s">
        <v>12</v>
      </c>
      <c r="H18" s="2"/>
      <c r="I18" s="15">
        <v>6632118</v>
      </c>
    </row>
    <row r="19" spans="1:14" x14ac:dyDescent="0.25">
      <c r="A19" s="2"/>
      <c r="G19" s="1" t="s">
        <v>24</v>
      </c>
      <c r="H19" s="2"/>
      <c r="I19" s="15">
        <f>I18+I17-I16</f>
        <v>13401091.109999999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460967.33</v>
      </c>
      <c r="N21" s="2"/>
    </row>
    <row r="22" spans="1:14" x14ac:dyDescent="0.25">
      <c r="G22" s="1"/>
      <c r="H22" s="1" t="s">
        <v>39</v>
      </c>
      <c r="I22" s="15">
        <v>108227.33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604433.51</v>
      </c>
    </row>
    <row r="26" spans="1:14" x14ac:dyDescent="0.25">
      <c r="A26" s="1" t="s">
        <v>71</v>
      </c>
      <c r="B26" s="2">
        <f>B4+E5+I18</f>
        <v>142370282.78999999</v>
      </c>
      <c r="G26" s="1"/>
      <c r="H26" s="1" t="s">
        <v>355</v>
      </c>
      <c r="I26" s="2">
        <v>530.05999999999995</v>
      </c>
    </row>
    <row r="27" spans="1:14" x14ac:dyDescent="0.25">
      <c r="A27" s="1" t="s">
        <v>90</v>
      </c>
      <c r="B27" s="2">
        <f>$B$13+$E$10+$I$25</f>
        <v>1649897.0899999994</v>
      </c>
      <c r="H27" s="1" t="s">
        <v>382</v>
      </c>
      <c r="I27" s="2">
        <f>I26+'20180115'!I27</f>
        <v>5345.1200000000008</v>
      </c>
    </row>
    <row r="28" spans="1:14" x14ac:dyDescent="0.25">
      <c r="A28" s="1" t="s">
        <v>356</v>
      </c>
      <c r="B28" s="2">
        <f>B12+E8+I26</f>
        <v>6701.74</v>
      </c>
    </row>
    <row r="29" spans="1:14" x14ac:dyDescent="0.25">
      <c r="A29" s="1" t="s">
        <v>383</v>
      </c>
      <c r="B29" s="2">
        <f>B15+E11+I27</f>
        <v>26434.379999999997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1800</v>
      </c>
      <c r="D34" s="1" t="s">
        <v>78</v>
      </c>
      <c r="E34" s="2">
        <v>2057990</v>
      </c>
      <c r="G34" s="16" t="s">
        <v>296</v>
      </c>
      <c r="H34" s="2">
        <f>E40</f>
        <v>17264791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517</v>
      </c>
      <c r="D35" s="1" t="s">
        <v>182</v>
      </c>
      <c r="E35" s="10">
        <v>-1401386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4754</v>
      </c>
      <c r="D36" s="1" t="s">
        <v>80</v>
      </c>
      <c r="E36" s="10">
        <v>-41193</v>
      </c>
      <c r="G36" s="40" t="s">
        <v>298</v>
      </c>
      <c r="H36" s="41">
        <f>H34+H35</f>
        <v>17269948.605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2632</v>
      </c>
      <c r="D37" s="1" t="s">
        <v>81</v>
      </c>
      <c r="E37" s="2">
        <v>7835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9703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17264791</v>
      </c>
    </row>
    <row r="41" spans="1:23" s="9" customFormat="1" x14ac:dyDescent="0.25">
      <c r="A41"/>
      <c r="B41"/>
      <c r="D41" s="1" t="s">
        <v>75</v>
      </c>
      <c r="E41" s="2">
        <v>17157219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-397853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-379970</v>
      </c>
    </row>
    <row r="44" spans="1:23" x14ac:dyDescent="0.25">
      <c r="A44" s="8" t="s">
        <v>233</v>
      </c>
      <c r="D44" s="1" t="s">
        <v>375</v>
      </c>
      <c r="E44" s="2">
        <v>-67297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-330556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225193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75" sqref="B7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12201183.470000001</v>
      </c>
      <c r="D3" s="1" t="s">
        <v>1</v>
      </c>
      <c r="E3" s="18">
        <v>50252707.729999997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135583076.58000001</v>
      </c>
      <c r="D4" s="1" t="s">
        <v>11</v>
      </c>
      <c r="E4" s="38">
        <v>13357901.76</v>
      </c>
      <c r="H4" s="1" t="s">
        <v>370</v>
      </c>
      <c r="I4" s="13">
        <v>43</v>
      </c>
      <c r="J4" s="13"/>
    </row>
    <row r="5" spans="1:10" x14ac:dyDescent="0.25">
      <c r="A5" s="1" t="s">
        <v>3</v>
      </c>
      <c r="B5" s="2">
        <v>233791287.47</v>
      </c>
      <c r="D5" s="1" t="s">
        <v>12</v>
      </c>
      <c r="E5" s="2">
        <v>36894805.969999999</v>
      </c>
      <c r="H5" s="1" t="s">
        <v>372</v>
      </c>
      <c r="I5" s="13">
        <v>5</v>
      </c>
      <c r="J5" s="13"/>
    </row>
    <row r="6" spans="1:10" x14ac:dyDescent="0.25">
      <c r="A6" s="1" t="s">
        <v>11</v>
      </c>
      <c r="B6" s="37">
        <v>98208210.890000001</v>
      </c>
      <c r="D6" s="1" t="s">
        <v>4</v>
      </c>
      <c r="E6" s="2">
        <v>11000000</v>
      </c>
      <c r="H6" s="1" t="s">
        <v>323</v>
      </c>
      <c r="I6" s="13"/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3059.2</v>
      </c>
      <c r="G8" s="1"/>
      <c r="H8" s="1"/>
    </row>
    <row r="9" spans="1:10" x14ac:dyDescent="0.25">
      <c r="A9" s="1" t="s">
        <v>82</v>
      </c>
      <c r="B9" s="2">
        <v>7027.42</v>
      </c>
      <c r="D9" s="1" t="s">
        <v>88</v>
      </c>
      <c r="E9" s="3">
        <v>1927</v>
      </c>
      <c r="H9" s="1"/>
    </row>
    <row r="10" spans="1:10" x14ac:dyDescent="0.25">
      <c r="A10" s="1" t="s">
        <v>83</v>
      </c>
      <c r="B10" s="2">
        <v>86000000</v>
      </c>
      <c r="D10" s="1" t="s">
        <v>85</v>
      </c>
      <c r="E10" s="2">
        <f>'20180112'!E10+'20180115'!E8</f>
        <v>763066.69999999949</v>
      </c>
      <c r="G10" s="1"/>
      <c r="H10" s="1" t="s">
        <v>42</v>
      </c>
      <c r="I10" s="3">
        <f>SUMIF(I4:I9,"&gt;=0")</f>
        <v>66</v>
      </c>
    </row>
    <row r="11" spans="1:10" x14ac:dyDescent="0.25">
      <c r="A11" s="1" t="s">
        <v>84</v>
      </c>
      <c r="B11" s="2">
        <f>'20180112'!B11+'20180115'!B9</f>
        <v>1699103.1500000001</v>
      </c>
      <c r="D11" s="1" t="s">
        <v>381</v>
      </c>
      <c r="E11" s="2">
        <f>E8+'20180112'!E11</f>
        <v>8049.5999999999995</v>
      </c>
      <c r="G11" s="1"/>
      <c r="H11" s="1" t="s">
        <v>43</v>
      </c>
      <c r="I11" s="3">
        <f>SUM(J4:J9)</f>
        <v>-14</v>
      </c>
    </row>
    <row r="12" spans="1:10" x14ac:dyDescent="0.25">
      <c r="A12" s="1" t="s">
        <v>86</v>
      </c>
      <c r="B12" s="18">
        <v>601.11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'20180112'!B13+'20180115'!B12</f>
        <v>276225.2</v>
      </c>
      <c r="E13" s="2"/>
      <c r="G13" s="1"/>
      <c r="H13" s="1" t="s">
        <v>30</v>
      </c>
      <c r="I13" s="15">
        <v>63000105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-12791520</v>
      </c>
    </row>
    <row r="15" spans="1:10" x14ac:dyDescent="0.25">
      <c r="A15" s="1" t="s">
        <v>380</v>
      </c>
      <c r="B15" s="2">
        <f>B12+'20180112'!B15</f>
        <v>6867.98</v>
      </c>
      <c r="G15" s="1"/>
      <c r="H15" s="1" t="s">
        <v>32</v>
      </c>
      <c r="I15" s="15">
        <f>I14+I13</f>
        <v>50208585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13820018.17</v>
      </c>
    </row>
    <row r="18" spans="1:14" x14ac:dyDescent="0.25">
      <c r="G18" s="1" t="s">
        <v>12</v>
      </c>
      <c r="H18" s="2"/>
      <c r="I18" s="15">
        <v>8994060</v>
      </c>
    </row>
    <row r="19" spans="1:14" x14ac:dyDescent="0.25">
      <c r="A19" s="2"/>
      <c r="G19" s="1" t="s">
        <v>24</v>
      </c>
      <c r="H19" s="2"/>
      <c r="I19" s="15">
        <f>I18+I17-I16</f>
        <v>12814078.170000002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458669.73</v>
      </c>
      <c r="N21" s="2"/>
    </row>
    <row r="22" spans="1:14" x14ac:dyDescent="0.25">
      <c r="G22" s="1"/>
      <c r="H22" s="1" t="s">
        <v>39</v>
      </c>
      <c r="I22" s="15">
        <v>107697.27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601605.85</v>
      </c>
    </row>
    <row r="26" spans="1:14" x14ac:dyDescent="0.25">
      <c r="A26" s="1" t="s">
        <v>71</v>
      </c>
      <c r="B26" s="2">
        <f>B4+E5+I18</f>
        <v>181471942.55000001</v>
      </c>
      <c r="G26" s="1"/>
      <c r="H26" s="1" t="s">
        <v>355</v>
      </c>
      <c r="I26" s="2">
        <v>438.63</v>
      </c>
    </row>
    <row r="27" spans="1:14" x14ac:dyDescent="0.25">
      <c r="A27" s="1" t="s">
        <v>90</v>
      </c>
      <c r="B27" s="2">
        <f>$B$13+$E$10+$I$25</f>
        <v>1640897.7499999995</v>
      </c>
      <c r="H27" s="1" t="s">
        <v>382</v>
      </c>
      <c r="I27" s="2">
        <f>I26+'20180112'!I27</f>
        <v>4815.0600000000004</v>
      </c>
    </row>
    <row r="28" spans="1:14" x14ac:dyDescent="0.25">
      <c r="A28" s="1" t="s">
        <v>356</v>
      </c>
      <c r="B28" s="2">
        <f>B12+E8+I26</f>
        <v>4098.9399999999996</v>
      </c>
    </row>
    <row r="29" spans="1:14" x14ac:dyDescent="0.25">
      <c r="A29" s="1" t="s">
        <v>383</v>
      </c>
      <c r="B29" s="2">
        <f>B15+E11+I27</f>
        <v>19732.64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3182</v>
      </c>
      <c r="D34" s="1" t="s">
        <v>78</v>
      </c>
      <c r="E34" s="2">
        <v>-16940940</v>
      </c>
      <c r="G34" s="16" t="s">
        <v>296</v>
      </c>
      <c r="H34" s="2">
        <f>E40</f>
        <v>17662644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577</v>
      </c>
      <c r="D35" s="1" t="s">
        <v>182</v>
      </c>
      <c r="E35" s="10">
        <v>-443293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5989</v>
      </c>
      <c r="D36" s="1" t="s">
        <v>80</v>
      </c>
      <c r="E36" s="10">
        <v>-32148</v>
      </c>
      <c r="G36" s="40" t="s">
        <v>298</v>
      </c>
      <c r="H36" s="41">
        <f>H34+H35</f>
        <v>17667801.605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2778</v>
      </c>
      <c r="D37" s="1" t="s">
        <v>81</v>
      </c>
      <c r="E37" s="2">
        <v>2831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12526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17662644</v>
      </c>
    </row>
    <row r="41" spans="1:23" s="9" customFormat="1" x14ac:dyDescent="0.25">
      <c r="A41"/>
      <c r="B41"/>
      <c r="D41" s="1" t="s">
        <v>75</v>
      </c>
      <c r="E41" s="2">
        <v>17537189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-12795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94546</v>
      </c>
    </row>
    <row r="44" spans="1:23" x14ac:dyDescent="0.25">
      <c r="A44" s="8" t="s">
        <v>233</v>
      </c>
      <c r="D44" s="1" t="s">
        <v>375</v>
      </c>
      <c r="E44" s="2">
        <v>7657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-20453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623046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41639000.869999997</v>
      </c>
      <c r="D3" s="1" t="s">
        <v>1</v>
      </c>
      <c r="E3" s="18">
        <v>52921669.229999997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145872296.31</v>
      </c>
      <c r="D4" s="1" t="s">
        <v>11</v>
      </c>
      <c r="E4" s="38">
        <v>11519911.67</v>
      </c>
      <c r="H4" s="1" t="s">
        <v>370</v>
      </c>
      <c r="I4" s="13">
        <v>57</v>
      </c>
      <c r="J4" s="13"/>
    </row>
    <row r="5" spans="1:10" x14ac:dyDescent="0.25">
      <c r="A5" s="1" t="s">
        <v>3</v>
      </c>
      <c r="B5" s="2">
        <v>232522259.49000001</v>
      </c>
      <c r="D5" s="1" t="s">
        <v>12</v>
      </c>
      <c r="E5" s="2">
        <v>41401757.560000002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86649363.180000007</v>
      </c>
      <c r="D6" s="1" t="s">
        <v>4</v>
      </c>
      <c r="E6" s="2">
        <v>11000000</v>
      </c>
      <c r="H6" s="1" t="s">
        <v>323</v>
      </c>
      <c r="I6" s="13">
        <v>5</v>
      </c>
      <c r="J6" s="13">
        <v>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787.2</v>
      </c>
      <c r="G8" s="1"/>
      <c r="H8" s="1"/>
    </row>
    <row r="9" spans="1:10" x14ac:dyDescent="0.25">
      <c r="A9" s="1" t="s">
        <v>82</v>
      </c>
      <c r="B9" s="2">
        <v>10962.31</v>
      </c>
      <c r="D9" s="1" t="s">
        <v>88</v>
      </c>
      <c r="E9" s="3">
        <v>820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'20180111'!E10+'20180112'!E8</f>
        <v>760007.49999999953</v>
      </c>
      <c r="G10" s="1"/>
      <c r="H10" s="1" t="s">
        <v>42</v>
      </c>
      <c r="I10" s="3">
        <f>SUMIF(I4:I9,"&gt;=0")</f>
        <v>81</v>
      </c>
    </row>
    <row r="11" spans="1:10" x14ac:dyDescent="0.25">
      <c r="A11" s="1" t="s">
        <v>84</v>
      </c>
      <c r="B11" s="2">
        <f>'20180111'!B11+'20180112'!B9</f>
        <v>1692075.7300000002</v>
      </c>
      <c r="D11" s="1" t="s">
        <v>381</v>
      </c>
      <c r="E11" s="2">
        <f>E8+'20180111'!E11</f>
        <v>4990.3999999999996</v>
      </c>
      <c r="G11" s="1"/>
      <c r="H11" s="1" t="s">
        <v>43</v>
      </c>
      <c r="I11" s="3">
        <f>SUM(J4:J9)</f>
        <v>20</v>
      </c>
    </row>
    <row r="12" spans="1:10" x14ac:dyDescent="0.25">
      <c r="A12" s="1" t="s">
        <v>86</v>
      </c>
      <c r="B12" s="18">
        <v>337.86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'20180111'!B13+'20180112'!B12</f>
        <v>275624.09000000003</v>
      </c>
      <c r="E13" s="2"/>
      <c r="G13" s="1"/>
      <c r="H13" s="1" t="s">
        <v>30</v>
      </c>
      <c r="I13" s="15">
        <v>73092720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-18118800</v>
      </c>
    </row>
    <row r="15" spans="1:10" x14ac:dyDescent="0.25">
      <c r="A15" s="1" t="s">
        <v>380</v>
      </c>
      <c r="B15" s="2">
        <f>B12+'20180111'!B15</f>
        <v>6266.87</v>
      </c>
      <c r="G15" s="1"/>
      <c r="H15" s="1" t="s">
        <v>32</v>
      </c>
      <c r="I15" s="15">
        <f>I14+I13</f>
        <v>54973920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11514035.800000001</v>
      </c>
    </row>
    <row r="18" spans="1:14" x14ac:dyDescent="0.25">
      <c r="G18" s="1" t="s">
        <v>12</v>
      </c>
      <c r="H18" s="2"/>
      <c r="I18" s="15">
        <v>10963908</v>
      </c>
    </row>
    <row r="19" spans="1:14" x14ac:dyDescent="0.25">
      <c r="A19" s="2"/>
      <c r="G19" s="1" t="s">
        <v>24</v>
      </c>
      <c r="H19" s="2"/>
      <c r="I19" s="15">
        <f>I18+I17-I16</f>
        <v>12477943.800000001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456768.36</v>
      </c>
      <c r="N21" s="2"/>
    </row>
    <row r="22" spans="1:14" x14ac:dyDescent="0.25">
      <c r="G22" s="1"/>
      <c r="H22" s="1" t="s">
        <v>39</v>
      </c>
      <c r="I22" s="15">
        <v>107258.64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599265.85</v>
      </c>
    </row>
    <row r="26" spans="1:14" x14ac:dyDescent="0.25">
      <c r="A26" s="1" t="s">
        <v>71</v>
      </c>
      <c r="B26" s="2">
        <f>B4+E5+I18</f>
        <v>198237961.87</v>
      </c>
      <c r="G26" s="1"/>
      <c r="H26" s="1" t="s">
        <v>355</v>
      </c>
      <c r="I26" s="2">
        <v>291.49</v>
      </c>
    </row>
    <row r="27" spans="1:14" x14ac:dyDescent="0.25">
      <c r="A27" s="1" t="s">
        <v>90</v>
      </c>
      <c r="B27" s="2">
        <f>$B$13+$E$10+$I$25</f>
        <v>1634897.4399999995</v>
      </c>
      <c r="H27" s="1" t="s">
        <v>382</v>
      </c>
      <c r="I27" s="2">
        <f>I26+'20180111'!I27</f>
        <v>4376.43</v>
      </c>
    </row>
    <row r="28" spans="1:14" x14ac:dyDescent="0.25">
      <c r="A28" s="1" t="s">
        <v>356</v>
      </c>
      <c r="B28" s="2">
        <f>B12+E8+I26</f>
        <v>1416.55</v>
      </c>
    </row>
    <row r="29" spans="1:14" x14ac:dyDescent="0.25">
      <c r="A29" s="1" t="s">
        <v>383</v>
      </c>
      <c r="B29" s="2">
        <f>B15+E11+I27</f>
        <v>15633.7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4021</v>
      </c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1015</v>
      </c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2901</v>
      </c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2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-352901</v>
      </c>
    </row>
    <row r="44" spans="1:23" x14ac:dyDescent="0.25">
      <c r="A44" s="8" t="s">
        <v>233</v>
      </c>
      <c r="D44" s="1" t="s">
        <v>375</v>
      </c>
      <c r="E44" s="2">
        <v>21537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2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2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2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2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25">
      <c r="A15" s="1" t="s">
        <v>380</v>
      </c>
      <c r="B15" s="2">
        <f>B12+'20180110'!B15</f>
        <v>5929.01</v>
      </c>
      <c r="G15" s="1"/>
      <c r="H15" s="1" t="s">
        <v>32</v>
      </c>
      <c r="I15" s="15">
        <f>I14+I13</f>
        <v>54877800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10642126.289999999</v>
      </c>
    </row>
    <row r="18" spans="1:14" x14ac:dyDescent="0.25">
      <c r="G18" s="1" t="s">
        <v>12</v>
      </c>
      <c r="H18" s="2"/>
      <c r="I18" s="15">
        <v>11754171</v>
      </c>
    </row>
    <row r="19" spans="1:14" x14ac:dyDescent="0.25">
      <c r="A19" s="2"/>
      <c r="G19" s="1" t="s">
        <v>24</v>
      </c>
      <c r="H19" s="2"/>
      <c r="I19" s="15">
        <f>I18+I17-I16</f>
        <v>12396297.289999999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455504.91</v>
      </c>
      <c r="N21" s="2"/>
    </row>
    <row r="22" spans="1:14" x14ac:dyDescent="0.25">
      <c r="G22" s="1"/>
      <c r="H22" s="1" t="s">
        <v>39</v>
      </c>
      <c r="I22" s="15">
        <v>106967.15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2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2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25">
      <c r="A28" s="1" t="s">
        <v>356</v>
      </c>
      <c r="B28" s="2">
        <f>B12+E8+I26</f>
        <v>3467.9700000000003</v>
      </c>
    </row>
    <row r="29" spans="1:14" x14ac:dyDescent="0.25">
      <c r="A29" s="1" t="s">
        <v>383</v>
      </c>
      <c r="B29" s="2">
        <f>B15+E11+I27</f>
        <v>14217.15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2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33486</v>
      </c>
    </row>
    <row r="44" spans="1:23" x14ac:dyDescent="0.25">
      <c r="A44" s="8" t="s">
        <v>233</v>
      </c>
      <c r="D44" s="1" t="s">
        <v>375</v>
      </c>
      <c r="E44" s="2">
        <v>194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2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2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2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2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2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25">
      <c r="A15" s="1" t="s">
        <v>380</v>
      </c>
      <c r="B15" s="2">
        <f>B12+'20180109'!B15</f>
        <v>4935.32</v>
      </c>
      <c r="G15" s="1"/>
      <c r="H15" s="1" t="s">
        <v>32</v>
      </c>
      <c r="I15" s="15">
        <f>I14+I13</f>
        <v>63504000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10881981.57</v>
      </c>
    </row>
    <row r="18" spans="1:14" x14ac:dyDescent="0.25">
      <c r="G18" s="1" t="s">
        <v>12</v>
      </c>
      <c r="H18" s="2"/>
      <c r="I18" s="15">
        <v>14078079</v>
      </c>
    </row>
    <row r="19" spans="1:14" x14ac:dyDescent="0.25">
      <c r="A19" s="2"/>
      <c r="G19" s="1" t="s">
        <v>24</v>
      </c>
      <c r="H19" s="2"/>
      <c r="I19" s="15">
        <f>I18+I17-I16</f>
        <v>14960060.57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452270.04</v>
      </c>
      <c r="N21" s="2"/>
    </row>
    <row r="22" spans="1:14" x14ac:dyDescent="0.25">
      <c r="G22" s="1"/>
      <c r="H22" s="1" t="s">
        <v>39</v>
      </c>
      <c r="I22" s="15">
        <v>106220.87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2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2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25">
      <c r="A28" s="1" t="s">
        <v>356</v>
      </c>
      <c r="B28" s="2">
        <f>B12+E8+I26</f>
        <v>2849.72</v>
      </c>
    </row>
    <row r="29" spans="1:14" x14ac:dyDescent="0.25">
      <c r="A29" s="1" t="s">
        <v>383</v>
      </c>
      <c r="B29" s="2">
        <f>B15+E11+I27</f>
        <v>10749.18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2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114649</v>
      </c>
    </row>
    <row r="44" spans="1:23" x14ac:dyDescent="0.25">
      <c r="A44" s="8" t="s">
        <v>233</v>
      </c>
      <c r="D44" s="1" t="s">
        <v>375</v>
      </c>
      <c r="E44" s="2">
        <v>-12988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30" sqref="B3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2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2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2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2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25">
      <c r="A15" s="1" t="s">
        <v>380</v>
      </c>
      <c r="B15" s="2">
        <f>B12+'20180108'!B15</f>
        <v>3829.97</v>
      </c>
      <c r="G15" s="1"/>
      <c r="H15" s="1" t="s">
        <v>32</v>
      </c>
      <c r="I15" s="15">
        <f>I14+I13</f>
        <v>70849260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10149924.140000001</v>
      </c>
    </row>
    <row r="18" spans="1:14" x14ac:dyDescent="0.25">
      <c r="G18" s="1" t="s">
        <v>12</v>
      </c>
      <c r="H18" s="2"/>
      <c r="I18" s="15">
        <v>14223555</v>
      </c>
    </row>
    <row r="19" spans="1:14" x14ac:dyDescent="0.25">
      <c r="A19" s="2"/>
      <c r="G19" s="1" t="s">
        <v>24</v>
      </c>
      <c r="H19" s="2"/>
      <c r="I19" s="15">
        <f>I18+I17-I16</f>
        <v>14373479.140000001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448786.8</v>
      </c>
      <c r="N21" s="2"/>
    </row>
    <row r="22" spans="1:14" x14ac:dyDescent="0.25">
      <c r="G22" s="1"/>
      <c r="H22" s="1" t="s">
        <v>39</v>
      </c>
      <c r="I22" s="15">
        <v>105417.3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2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2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25">
      <c r="A28" s="1" t="s">
        <v>356</v>
      </c>
      <c r="B28" s="2">
        <f>B12+E8+I26</f>
        <v>664.75</v>
      </c>
    </row>
    <row r="29" spans="1:14" x14ac:dyDescent="0.25">
      <c r="A29" s="1" t="s">
        <v>383</v>
      </c>
      <c r="B29" s="2">
        <f>B15+E11+I27</f>
        <v>7899.46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2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-82521</v>
      </c>
    </row>
    <row r="44" spans="1:23" x14ac:dyDescent="0.25">
      <c r="A44" s="8" t="s">
        <v>233</v>
      </c>
      <c r="D44" s="1" t="s">
        <v>375</v>
      </c>
      <c r="E44" s="2">
        <v>10092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392</vt:i4>
      </vt:variant>
    </vt:vector>
  </HeadingPairs>
  <TitlesOfParts>
    <vt:vector size="392" baseType="lpstr"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2018-01-18T07:45:08Z</dcterms:modified>
</cp:coreProperties>
</file>