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0" windowHeight="1110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H35" i="440" s="1"/>
  <c r="E46" i="440"/>
  <c r="B38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<sst xmlns="http://schemas.openxmlformats.org/spreadsheetml/2006/main" count="31787" uniqueCount="396">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</sst>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sharedStrings" Target="sharedStrings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3">
    <tabColor theme="0"/>
  </sheetPr>
  <dimension ref="A1:W50"/>
  <sheetViews>
    <sheetView tabSelected="1" topLeftCell="A31" zoomScale="90" zoomScaleNormal="90" workbookViewId="0">
      <selection activeCell="E46" sqref="E4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8" customHeight="1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11749337.300000001</v>
      </c>
      <c r="D3" s="1" t="s">
        <v>1</v>
      </c>
      <c r="E3" s="18">
        <v>53631732.740000002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0</v>
      </c>
      <c r="D4" s="1" t="s">
        <v>11</v>
      </c>
      <c r="E4" s="18">
        <v>50686956.659999996</v>
      </c>
      <c r="H4" s="1" t="s">
        <v>389</v>
      </c>
      <c r="I4" s="13"/>
      <c r="J4" s="13"/>
    </row>
    <row r="5" spans="1:10" x14ac:dyDescent="0.15">
      <c r="A5" s="1" t="s">
        <v>3</v>
      </c>
      <c r="B5" s="2">
        <f>B4+B6</f>
        <v>231773669.22</v>
      </c>
      <c r="D5" s="1" t="s">
        <v>12</v>
      </c>
      <c r="E5" s="2">
        <v>2944776.08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231773669.22</v>
      </c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4286.3999999999996</v>
      </c>
      <c r="G8" s="1"/>
      <c r="H8" s="1" t="s">
        <v>394</v>
      </c>
      <c r="I8" s="13"/>
    </row>
    <row r="9" spans="1:10" x14ac:dyDescent="0.15">
      <c r="A9" s="1" t="s">
        <v>82</v>
      </c>
      <c r="B9" s="2">
        <v>24331.919999999998</v>
      </c>
      <c r="D9" s="1" t="s">
        <v>88</v>
      </c>
      <c r="E9" s="3">
        <v>4391</v>
      </c>
      <c r="H9" s="1"/>
    </row>
    <row r="10" spans="1:10" x14ac:dyDescent="0.15">
      <c r="A10" s="1" t="s">
        <v>83</v>
      </c>
      <c r="B10" s="2">
        <v>220000000</v>
      </c>
      <c r="D10" s="1" t="s">
        <v>85</v>
      </c>
      <c r="E10" s="2">
        <f>'20180326'!E10+'20180327'!E8</f>
        <v>810281.09999999939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'20180326'!B11+'20180327'!B9</f>
        <v>2044006.1700000002</v>
      </c>
      <c r="D11" s="1" t="s">
        <v>381</v>
      </c>
      <c r="E11" s="2">
        <f>E8+'20180326'!E11</f>
        <v>55264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291.95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'20180326'!B13+'20180327'!B12</f>
        <v>298872.77999999991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B12+'20180326'!B15</f>
        <v>30382.850000000006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444539.29000000004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12728515.960000001</v>
      </c>
    </row>
    <row r="18" spans="1:14" x14ac:dyDescent="0.15">
      <c r="G18" s="1" t="s">
        <v>12</v>
      </c>
      <c r="H18" s="2"/>
      <c r="I18" s="15">
        <v>0</v>
      </c>
    </row>
    <row r="19" spans="1:14" x14ac:dyDescent="0.15">
      <c r="A19" s="2"/>
      <c r="G19" s="1" t="s">
        <v>24</v>
      </c>
      <c r="H19" s="2"/>
      <c r="I19" s="15">
        <f>I18+I17-I16</f>
        <v>10728515.960000001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129475.65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164714.5</v>
      </c>
    </row>
    <row r="26" spans="1:14" x14ac:dyDescent="0.15">
      <c r="A26" s="1" t="s">
        <v>71</v>
      </c>
      <c r="B26" s="2">
        <f>B4+E5+I18</f>
        <v>2944776.08</v>
      </c>
      <c r="G26" s="1"/>
      <c r="H26" s="1" t="s">
        <v>355</v>
      </c>
      <c r="I26" s="2">
        <v>4286.3999999999996</v>
      </c>
    </row>
    <row r="27" spans="1:14" x14ac:dyDescent="0.15">
      <c r="A27" s="1" t="s">
        <v>90</v>
      </c>
      <c r="B27" s="2">
        <f>$B$13+$E$10+$I$25</f>
        <v>1273868.3799999994</v>
      </c>
      <c r="H27" s="1" t="s">
        <v>382</v>
      </c>
      <c r="I27" s="2">
        <f>I22-'20180102'!I22</f>
        <v>26593.439999999988</v>
      </c>
    </row>
    <row r="28" spans="1:14" x14ac:dyDescent="0.15">
      <c r="A28" s="1" t="s">
        <v>356</v>
      </c>
      <c r="B28" s="2">
        <f>B12+E8+I26</f>
        <v>8864.75</v>
      </c>
    </row>
    <row r="29" spans="1:14" x14ac:dyDescent="0.15">
      <c r="A29" s="1" t="s">
        <v>383</v>
      </c>
      <c r="B29" s="2">
        <f>B15+E11+I27</f>
        <v>112240.29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1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-564806</v>
      </c>
      <c r="G43" s="2"/>
    </row>
    <row r="44" spans="1:23" x14ac:dyDescent="0.15">
      <c r="A44" s="8" t="s">
        <v>233</v>
      </c>
      <c r="D44" s="1" t="s">
        <v>375</v>
      </c>
      <c r="E44" s="2">
        <v>-71184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0"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1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1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1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1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1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1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1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1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5945142.25</v>
      </c>
    </row>
    <row r="18" spans="1:14" x14ac:dyDescent="0.15">
      <c r="G18" s="1" t="s">
        <v>12</v>
      </c>
      <c r="H18" s="2"/>
      <c r="I18" s="15">
        <v>7626321</v>
      </c>
    </row>
    <row r="19" spans="1:14" x14ac:dyDescent="0.15">
      <c r="A19" s="2"/>
      <c r="G19" s="1" t="s">
        <v>24</v>
      </c>
      <c r="H19" s="2"/>
      <c r="I19" s="15">
        <f>I18+I17-I16</f>
        <v>14571463.25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119657.36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1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1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15">
      <c r="A28" s="1" t="s">
        <v>356</v>
      </c>
      <c r="B28" s="2">
        <f>B12+E8+I26</f>
        <v>2454.61</v>
      </c>
    </row>
    <row r="29" spans="1:14" x14ac:dyDescent="0.15">
      <c r="A29" s="1" t="s">
        <v>383</v>
      </c>
      <c r="B29" s="2">
        <f>B15+E11+I27</f>
        <v>80007.02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1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284249</v>
      </c>
    </row>
    <row r="44" spans="1:23" x14ac:dyDescent="0.15">
      <c r="A44" s="8" t="s">
        <v>233</v>
      </c>
      <c r="D44" s="1" t="s">
        <v>375</v>
      </c>
      <c r="E44" s="2">
        <v>-65625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0"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1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1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1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1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8926786.5700000003</v>
      </c>
    </row>
    <row r="18" spans="1:22" x14ac:dyDescent="0.15">
      <c r="G18" s="1" t="s">
        <v>12</v>
      </c>
      <c r="H18" s="2"/>
      <c r="I18" s="15">
        <v>12543921</v>
      </c>
    </row>
    <row r="19" spans="1:22" x14ac:dyDescent="0.15">
      <c r="A19" s="2"/>
      <c r="G19" s="1" t="s">
        <v>24</v>
      </c>
      <c r="H19" s="2"/>
      <c r="I19" s="15">
        <f>I18+I17-I16</f>
        <v>9470707.5700000003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357036.01</v>
      </c>
      <c r="N21" s="2"/>
    </row>
    <row r="22" spans="1:22" x14ac:dyDescent="0.15">
      <c r="G22" s="1"/>
      <c r="H22" s="1" t="s">
        <v>39</v>
      </c>
      <c r="I22" s="15">
        <v>84166.67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1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1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2352738</v>
      </c>
    </row>
    <row r="39" spans="1:23" x14ac:dyDescent="0.1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1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1"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1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1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1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1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1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1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8329045.6399999997</v>
      </c>
    </row>
    <row r="18" spans="1:22" x14ac:dyDescent="0.15">
      <c r="G18" s="1" t="s">
        <v>12</v>
      </c>
      <c r="H18" s="2"/>
      <c r="I18" s="15">
        <v>12396960</v>
      </c>
    </row>
    <row r="19" spans="1:22" x14ac:dyDescent="0.15">
      <c r="A19" s="2"/>
      <c r="G19" s="1" t="s">
        <v>24</v>
      </c>
      <c r="H19" s="2"/>
      <c r="I19" s="15">
        <f>I18+I17-I16</f>
        <v>8726005.6400000006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356363.83</v>
      </c>
      <c r="N21" s="2"/>
    </row>
    <row r="22" spans="1:22" x14ac:dyDescent="0.15">
      <c r="G22" s="1"/>
      <c r="H22" s="1" t="s">
        <v>39</v>
      </c>
      <c r="I22" s="15">
        <v>84011.6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1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1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2538592</v>
      </c>
    </row>
    <row r="39" spans="1:23" x14ac:dyDescent="0.1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1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2">
    <tabColor theme="0"/>
  </sheetPr>
  <dimension ref="A1:W60"/>
  <sheetViews>
    <sheetView zoomScale="80" zoomScaleNormal="80" workbookViewId="0">
      <selection activeCell="E65" sqref="E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1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1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1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1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1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8211015.4100000001</v>
      </c>
    </row>
    <row r="18" spans="1:22" x14ac:dyDescent="0.15">
      <c r="G18" s="1" t="s">
        <v>12</v>
      </c>
      <c r="H18" s="2"/>
      <c r="I18" s="15">
        <v>12046455</v>
      </c>
    </row>
    <row r="19" spans="1:22" x14ac:dyDescent="0.15">
      <c r="A19" s="2"/>
      <c r="G19" s="1" t="s">
        <v>24</v>
      </c>
      <c r="H19" s="2"/>
      <c r="I19" s="15">
        <f>I18+I17-I16</f>
        <v>8257470.4100000001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355445.83</v>
      </c>
      <c r="N21" s="2"/>
    </row>
    <row r="22" spans="1:22" x14ac:dyDescent="0.15">
      <c r="G22" s="1"/>
      <c r="H22" s="1" t="s">
        <v>39</v>
      </c>
      <c r="I22" s="15">
        <v>83799.83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1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2290999</v>
      </c>
    </row>
    <row r="39" spans="1:23" x14ac:dyDescent="0.1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1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4.25" x14ac:dyDescent="0.15">
      <c r="A54" s="7" t="s">
        <v>109</v>
      </c>
    </row>
    <row r="55" spans="1:9" x14ac:dyDescent="0.1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1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1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1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1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1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3"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1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1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1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1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8604656.1099999994</v>
      </c>
    </row>
    <row r="18" spans="1:22" x14ac:dyDescent="0.15">
      <c r="G18" s="1" t="s">
        <v>12</v>
      </c>
      <c r="H18" s="2"/>
      <c r="I18" s="15">
        <v>11677077</v>
      </c>
    </row>
    <row r="19" spans="1:22" x14ac:dyDescent="0.15">
      <c r="A19" s="2"/>
      <c r="G19" s="1" t="s">
        <v>24</v>
      </c>
      <c r="H19" s="2"/>
      <c r="I19" s="15">
        <f>I18+I17-I16</f>
        <v>8281733.1099999994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354701.56</v>
      </c>
      <c r="N21" s="2"/>
    </row>
    <row r="22" spans="1:22" x14ac:dyDescent="0.15">
      <c r="G22" s="1"/>
      <c r="H22" s="1" t="s">
        <v>39</v>
      </c>
      <c r="I22" s="15">
        <v>83628.13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1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2373204</v>
      </c>
    </row>
    <row r="39" spans="1:23" x14ac:dyDescent="0.1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1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4">
    <tabColor theme="0"/>
  </sheetPr>
  <dimension ref="A1:W49"/>
  <sheetViews>
    <sheetView zoomScale="80" zoomScaleNormal="80" workbookViewId="0">
      <selection activeCell="D60" sqref="D6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1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1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1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8715984.1699999999</v>
      </c>
    </row>
    <row r="18" spans="1:22" x14ac:dyDescent="0.15">
      <c r="G18" s="1" t="s">
        <v>12</v>
      </c>
      <c r="H18" s="2"/>
      <c r="I18" s="15">
        <v>12333016</v>
      </c>
    </row>
    <row r="19" spans="1:22" x14ac:dyDescent="0.15">
      <c r="A19" s="2"/>
      <c r="G19" s="1" t="s">
        <v>24</v>
      </c>
      <c r="H19" s="2"/>
      <c r="I19" s="15">
        <f>I18+I17-I16</f>
        <v>8049000.1700000018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1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3951904</v>
      </c>
    </row>
    <row r="39" spans="1:23" x14ac:dyDescent="0.1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1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5">
    <tabColor theme="0"/>
  </sheetPr>
  <dimension ref="A1:W49"/>
  <sheetViews>
    <sheetView zoomScale="80" zoomScaleNormal="80" workbookViewId="0">
      <selection activeCell="B12" sqref="B1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1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1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1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1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8328281.2800000003</v>
      </c>
    </row>
    <row r="18" spans="1:22" x14ac:dyDescent="0.15">
      <c r="G18" s="1" t="s">
        <v>12</v>
      </c>
      <c r="H18" s="2"/>
      <c r="I18" s="15">
        <v>12602619</v>
      </c>
    </row>
    <row r="19" spans="1:22" x14ac:dyDescent="0.15">
      <c r="A19" s="2"/>
      <c r="G19" s="1" t="s">
        <v>24</v>
      </c>
      <c r="H19" s="2"/>
      <c r="I19" s="15">
        <f>I18+I17-I16</f>
        <v>7930900.2800000012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1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4278910</v>
      </c>
    </row>
    <row r="39" spans="1:23" x14ac:dyDescent="0.1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1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6">
    <tabColor theme="0"/>
  </sheetPr>
  <dimension ref="A1:W49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1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1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1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1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7764322.2000000002</v>
      </c>
    </row>
    <row r="18" spans="1:22" x14ac:dyDescent="0.15">
      <c r="G18" s="1" t="s">
        <v>12</v>
      </c>
      <c r="H18" s="2"/>
      <c r="I18" s="15">
        <v>13532382</v>
      </c>
    </row>
    <row r="19" spans="1:22" x14ac:dyDescent="0.15">
      <c r="A19" s="2"/>
      <c r="G19" s="1" t="s">
        <v>24</v>
      </c>
      <c r="H19" s="2"/>
      <c r="I19" s="15">
        <f>I18+I17-I16</f>
        <v>8296704.1999999993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351404.26</v>
      </c>
      <c r="N21" s="2"/>
    </row>
    <row r="22" spans="1:22" x14ac:dyDescent="0.15">
      <c r="G22" s="1"/>
      <c r="H22" s="1" t="s">
        <v>39</v>
      </c>
      <c r="I22" s="15">
        <v>82867.44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1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1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4621899</v>
      </c>
    </row>
    <row r="39" spans="1:23" x14ac:dyDescent="0.1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1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7">
    <tabColor theme="0"/>
  </sheetPr>
  <dimension ref="A1:W49"/>
  <sheetViews>
    <sheetView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1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1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1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1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1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5737924.1399999997</v>
      </c>
    </row>
    <row r="18" spans="1:22" x14ac:dyDescent="0.15">
      <c r="G18" s="1" t="s">
        <v>12</v>
      </c>
      <c r="H18" s="2"/>
      <c r="I18" s="15">
        <v>13374531</v>
      </c>
    </row>
    <row r="19" spans="1:22" x14ac:dyDescent="0.15">
      <c r="A19" s="2"/>
      <c r="G19" s="1" t="s">
        <v>24</v>
      </c>
      <c r="H19" s="2"/>
      <c r="I19" s="15">
        <f>I18+I17-I16</f>
        <v>8112455.1400000006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349752.95</v>
      </c>
      <c r="N21" s="2"/>
    </row>
    <row r="22" spans="1:22" x14ac:dyDescent="0.15">
      <c r="G22" s="1"/>
      <c r="H22" s="1" t="s">
        <v>39</v>
      </c>
      <c r="I22" s="15">
        <v>82486.5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1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1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4532014</v>
      </c>
    </row>
    <row r="39" spans="1:23" x14ac:dyDescent="0.1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1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8"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1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1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1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1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1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6288184.7400000002</v>
      </c>
    </row>
    <row r="18" spans="1:22" x14ac:dyDescent="0.15">
      <c r="G18" s="1" t="s">
        <v>12</v>
      </c>
      <c r="H18" s="2"/>
      <c r="I18" s="15">
        <v>12583080</v>
      </c>
    </row>
    <row r="19" spans="1:22" x14ac:dyDescent="0.15">
      <c r="A19" s="2"/>
      <c r="G19" s="1" t="s">
        <v>24</v>
      </c>
      <c r="H19" s="2"/>
      <c r="I19" s="15">
        <f>I18+I17-I16</f>
        <v>7871264.7400000021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347778.16</v>
      </c>
      <c r="N21" s="2"/>
    </row>
    <row r="22" spans="1:22" x14ac:dyDescent="0.15">
      <c r="G22" s="1"/>
      <c r="H22" s="1" t="s">
        <v>39</v>
      </c>
      <c r="I22" s="15">
        <v>82030.899999999994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1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1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3497650</v>
      </c>
    </row>
    <row r="39" spans="1:23" x14ac:dyDescent="0.1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1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9">
    <tabColor theme="0"/>
  </sheetPr>
  <dimension ref="A1:W49"/>
  <sheetViews>
    <sheetView zoomScale="80" zoomScaleNormal="80" workbookViewId="0">
      <selection activeCell="B21" sqref="B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1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1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1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1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1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1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5537852.2999999998</v>
      </c>
    </row>
    <row r="18" spans="1:22" x14ac:dyDescent="0.15">
      <c r="G18" s="1" t="s">
        <v>12</v>
      </c>
      <c r="H18" s="2"/>
      <c r="I18" s="15">
        <v>13323042</v>
      </c>
    </row>
    <row r="19" spans="1:22" x14ac:dyDescent="0.15">
      <c r="A19" s="2"/>
      <c r="G19" s="1" t="s">
        <v>24</v>
      </c>
      <c r="H19" s="2"/>
      <c r="I19" s="15">
        <f>I18+I17-I16</f>
        <v>7860894.3000000007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346384.38</v>
      </c>
      <c r="N21" s="2"/>
    </row>
    <row r="22" spans="1:22" x14ac:dyDescent="0.15">
      <c r="G22" s="1"/>
      <c r="H22" s="1" t="s">
        <v>39</v>
      </c>
      <c r="I22" s="15">
        <v>81709.34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1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1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2062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3247674</v>
      </c>
    </row>
    <row r="39" spans="1:23" x14ac:dyDescent="0.1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1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1"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1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1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1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1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1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1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1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7737443.3099999996</v>
      </c>
    </row>
    <row r="18" spans="1:14" x14ac:dyDescent="0.15">
      <c r="G18" s="1" t="s">
        <v>12</v>
      </c>
      <c r="H18" s="2"/>
      <c r="I18" s="15">
        <v>5801742</v>
      </c>
    </row>
    <row r="19" spans="1:14" x14ac:dyDescent="0.15">
      <c r="A19" s="2"/>
      <c r="G19" s="1" t="s">
        <v>24</v>
      </c>
      <c r="H19" s="2"/>
      <c r="I19" s="15">
        <f>I18+I17-I16</f>
        <v>14539185.309999999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118783.3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1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1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15">
      <c r="A28" s="1" t="s">
        <v>356</v>
      </c>
      <c r="B28" s="2">
        <f>B12+E8+I26</f>
        <v>3532.15</v>
      </c>
    </row>
    <row r="29" spans="1:14" x14ac:dyDescent="0.15">
      <c r="A29" s="1" t="s">
        <v>383</v>
      </c>
      <c r="B29" s="2">
        <f>B15+E11+I27</f>
        <v>77552.41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1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-61121</v>
      </c>
    </row>
    <row r="44" spans="1:23" x14ac:dyDescent="0.15">
      <c r="A44" s="8" t="s">
        <v>233</v>
      </c>
      <c r="D44" s="1" t="s">
        <v>375</v>
      </c>
      <c r="E44" s="2">
        <v>43320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0"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1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1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1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1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1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6117605.9800000004</v>
      </c>
    </row>
    <row r="18" spans="1:22" x14ac:dyDescent="0.15">
      <c r="G18" s="1" t="s">
        <v>12</v>
      </c>
      <c r="H18" s="2"/>
      <c r="I18" s="15">
        <v>12550653</v>
      </c>
    </row>
    <row r="19" spans="1:22" x14ac:dyDescent="0.15">
      <c r="A19" s="2"/>
      <c r="G19" s="1" t="s">
        <v>24</v>
      </c>
      <c r="H19" s="2"/>
      <c r="I19" s="15">
        <f>I18+I17-I16</f>
        <v>7668258.9800000004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344166.45</v>
      </c>
      <c r="N21" s="2"/>
    </row>
    <row r="22" spans="1:22" x14ac:dyDescent="0.15">
      <c r="G22" s="1"/>
      <c r="H22" s="1" t="s">
        <v>39</v>
      </c>
      <c r="I22" s="15">
        <v>81197.66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1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2801636</v>
      </c>
    </row>
    <row r="39" spans="1:23" x14ac:dyDescent="0.1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1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1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1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1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1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1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1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6203162.9400000004</v>
      </c>
    </row>
    <row r="18" spans="1:22" x14ac:dyDescent="0.15">
      <c r="G18" s="1" t="s">
        <v>12</v>
      </c>
      <c r="H18" s="2"/>
      <c r="I18" s="15">
        <v>12414609</v>
      </c>
    </row>
    <row r="19" spans="1:22" x14ac:dyDescent="0.15">
      <c r="A19" s="2"/>
      <c r="G19" s="1" t="s">
        <v>24</v>
      </c>
      <c r="H19" s="2"/>
      <c r="I19" s="15">
        <f>I18+I17-I16</f>
        <v>7617771.9400000013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343182.73</v>
      </c>
      <c r="N21" s="2"/>
    </row>
    <row r="22" spans="1:22" x14ac:dyDescent="0.15">
      <c r="G22" s="1"/>
      <c r="H22" s="1" t="s">
        <v>39</v>
      </c>
      <c r="I22" s="15">
        <v>80970.7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1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2712715</v>
      </c>
    </row>
    <row r="39" spans="1:23" x14ac:dyDescent="0.1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1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2"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1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1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1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1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5713110.7000000002</v>
      </c>
    </row>
    <row r="18" spans="1:22" x14ac:dyDescent="0.15">
      <c r="G18" s="1" t="s">
        <v>12</v>
      </c>
      <c r="H18" s="2"/>
      <c r="I18" s="15">
        <v>12750759</v>
      </c>
    </row>
    <row r="19" spans="1:22" x14ac:dyDescent="0.15">
      <c r="A19" s="2"/>
      <c r="G19" s="1" t="s">
        <v>24</v>
      </c>
      <c r="H19" s="2"/>
      <c r="I19" s="15">
        <f>I18+I17-I16</f>
        <v>7463869.6999999993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342529.3</v>
      </c>
      <c r="N21" s="2"/>
    </row>
    <row r="22" spans="1:22" x14ac:dyDescent="0.15">
      <c r="G22" s="1"/>
      <c r="H22" s="1" t="s">
        <v>39</v>
      </c>
      <c r="I22" s="15">
        <v>80819.94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1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2834986</v>
      </c>
    </row>
    <row r="39" spans="1:23" x14ac:dyDescent="0.1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1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3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1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2239057</v>
      </c>
    </row>
    <row r="39" spans="1:23" x14ac:dyDescent="0.1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1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4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1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1641223</v>
      </c>
    </row>
    <row r="39" spans="1:23" x14ac:dyDescent="0.1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1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5"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1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1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1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1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6171698.9699999997</v>
      </c>
    </row>
    <row r="18" spans="1:22" x14ac:dyDescent="0.15">
      <c r="G18" s="1" t="s">
        <v>12</v>
      </c>
      <c r="H18" s="2"/>
      <c r="I18" s="15">
        <v>11659968</v>
      </c>
    </row>
    <row r="19" spans="1:22" x14ac:dyDescent="0.1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338440.43</v>
      </c>
      <c r="N21" s="2"/>
    </row>
    <row r="22" spans="1:22" x14ac:dyDescent="0.15">
      <c r="G22" s="1"/>
      <c r="H22" s="1" t="s">
        <v>39</v>
      </c>
      <c r="I22" s="15">
        <v>79876.67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1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6">
    <tabColor theme="0"/>
  </sheetPr>
  <dimension ref="A1:W49"/>
  <sheetViews>
    <sheetView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7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8"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9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2"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1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1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1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1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1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1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1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10023793.119999999</v>
      </c>
    </row>
    <row r="18" spans="1:14" x14ac:dyDescent="0.15">
      <c r="G18" s="1" t="s">
        <v>12</v>
      </c>
      <c r="H18" s="2"/>
      <c r="I18" s="15">
        <v>5501124</v>
      </c>
    </row>
    <row r="19" spans="1:14" x14ac:dyDescent="0.15">
      <c r="A19" s="2"/>
      <c r="G19" s="1" t="s">
        <v>24</v>
      </c>
      <c r="H19" s="2"/>
      <c r="I19" s="15">
        <f>I18+I17-I16</f>
        <v>14524917.119999999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117741.49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1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15">
      <c r="A28" s="1" t="s">
        <v>356</v>
      </c>
      <c r="B28" s="2">
        <f>B12+E8+I26</f>
        <v>2014.0900000000001</v>
      </c>
    </row>
    <row r="29" spans="1:14" x14ac:dyDescent="0.15">
      <c r="A29" s="1" t="s">
        <v>383</v>
      </c>
      <c r="B29" s="2">
        <f>B15+E11+I27</f>
        <v>74020.260000000009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1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286162</v>
      </c>
    </row>
    <row r="44" spans="1:23" x14ac:dyDescent="0.15">
      <c r="A44" s="8" t="s">
        <v>233</v>
      </c>
      <c r="D44" s="1" t="s">
        <v>375</v>
      </c>
      <c r="E44" s="2">
        <v>59675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0"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1"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1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1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1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1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1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4836123.43</v>
      </c>
    </row>
    <row r="18" spans="1:22" x14ac:dyDescent="0.15">
      <c r="G18" s="1" t="s">
        <v>12</v>
      </c>
      <c r="H18" s="2"/>
      <c r="I18" s="15">
        <v>12546432</v>
      </c>
    </row>
    <row r="19" spans="1:22" x14ac:dyDescent="0.15">
      <c r="A19" s="2"/>
      <c r="G19" s="1" t="s">
        <v>24</v>
      </c>
      <c r="H19" s="2"/>
      <c r="I19" s="15">
        <f>I18+I17-I16</f>
        <v>6382555.4299999997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336175.69</v>
      </c>
      <c r="N21" s="2"/>
    </row>
    <row r="22" spans="1:22" x14ac:dyDescent="0.15">
      <c r="G22" s="1"/>
      <c r="H22" s="1" t="s">
        <v>39</v>
      </c>
      <c r="I22" s="15">
        <v>79354.210000000006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1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958763</v>
      </c>
    </row>
    <row r="39" spans="1:23" x14ac:dyDescent="0.1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1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2"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1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1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1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1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1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5506377.96</v>
      </c>
    </row>
    <row r="18" spans="1:22" x14ac:dyDescent="0.15">
      <c r="G18" s="1" t="s">
        <v>12</v>
      </c>
      <c r="H18" s="2"/>
      <c r="I18" s="15">
        <v>11955258</v>
      </c>
    </row>
    <row r="19" spans="1:22" x14ac:dyDescent="0.15">
      <c r="A19" s="2"/>
      <c r="G19" s="1" t="s">
        <v>24</v>
      </c>
      <c r="H19" s="2"/>
      <c r="I19" s="15">
        <f>I18+I17-I16</f>
        <v>6461635.9600000009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334972.71999999997</v>
      </c>
      <c r="N21" s="2"/>
    </row>
    <row r="22" spans="1:22" x14ac:dyDescent="0.15">
      <c r="G22" s="1"/>
      <c r="H22" s="1" t="s">
        <v>39</v>
      </c>
      <c r="I22" s="15">
        <v>79076.679999999993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1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508901</v>
      </c>
    </row>
    <row r="39" spans="1:23" x14ac:dyDescent="0.1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1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4.25" x14ac:dyDescent="0.15">
      <c r="A53" s="7" t="s">
        <v>109</v>
      </c>
    </row>
    <row r="54" spans="1:9" x14ac:dyDescent="0.1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1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1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1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1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1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1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1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3">
    <tabColor theme="0"/>
  </sheetPr>
  <dimension ref="A1:W50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1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1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1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1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1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5721615.9299999997</v>
      </c>
    </row>
    <row r="18" spans="1:22" x14ac:dyDescent="0.15">
      <c r="G18" s="1" t="s">
        <v>12</v>
      </c>
      <c r="H18" s="2"/>
      <c r="I18" s="15">
        <v>12137580</v>
      </c>
    </row>
    <row r="19" spans="1:22" x14ac:dyDescent="0.15">
      <c r="A19" s="2"/>
      <c r="G19" s="1" t="s">
        <v>24</v>
      </c>
      <c r="H19" s="2"/>
      <c r="I19" s="15">
        <f>I18+I17-I16</f>
        <v>6859195.9299999997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334487.34999999998</v>
      </c>
      <c r="N21" s="2"/>
    </row>
    <row r="22" spans="1:22" x14ac:dyDescent="0.15">
      <c r="G22" s="1"/>
      <c r="H22" s="1" t="s">
        <v>39</v>
      </c>
      <c r="I22" s="15">
        <v>78964.710000000006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1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937380</v>
      </c>
    </row>
    <row r="39" spans="1:23" x14ac:dyDescent="0.1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1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4"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1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1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1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1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1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5483345.7000000002</v>
      </c>
    </row>
    <row r="18" spans="1:22" x14ac:dyDescent="0.15">
      <c r="G18" s="1" t="s">
        <v>12</v>
      </c>
      <c r="H18" s="2"/>
      <c r="I18" s="15">
        <v>12237759</v>
      </c>
    </row>
    <row r="19" spans="1:22" x14ac:dyDescent="0.15">
      <c r="A19" s="2"/>
      <c r="G19" s="1" t="s">
        <v>24</v>
      </c>
      <c r="H19" s="2"/>
      <c r="I19" s="15">
        <f>I18+I17-I16</f>
        <v>6721104.6999999993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333677.74</v>
      </c>
      <c r="N21" s="2"/>
    </row>
    <row r="22" spans="1:22" x14ac:dyDescent="0.15">
      <c r="G22" s="1"/>
      <c r="H22" s="1" t="s">
        <v>39</v>
      </c>
      <c r="I22" s="15">
        <v>78777.94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1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-223579</v>
      </c>
    </row>
    <row r="39" spans="1:23" x14ac:dyDescent="0.1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1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5"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1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1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1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1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1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5260189.17</v>
      </c>
    </row>
    <row r="18" spans="1:22" x14ac:dyDescent="0.15">
      <c r="G18" s="1" t="s">
        <v>12</v>
      </c>
      <c r="H18" s="2"/>
      <c r="I18" s="15">
        <v>12483270</v>
      </c>
    </row>
    <row r="19" spans="1:22" x14ac:dyDescent="0.15">
      <c r="A19" s="2"/>
      <c r="G19" s="1" t="s">
        <v>24</v>
      </c>
      <c r="H19" s="2"/>
      <c r="I19" s="15">
        <f>I18+I17-I16</f>
        <v>6743459.1700000018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332631.13</v>
      </c>
      <c r="N21" s="2"/>
    </row>
    <row r="22" spans="1:22" x14ac:dyDescent="0.15">
      <c r="G22" s="1"/>
      <c r="H22" s="1" t="s">
        <v>39</v>
      </c>
      <c r="I22" s="15">
        <v>78536.47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1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6"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7"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8"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9">
    <tabColor theme="0"/>
  </sheetPr>
  <dimension ref="A1:W50"/>
  <sheetViews>
    <sheetView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1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1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1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1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1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10844959.029999999</v>
      </c>
    </row>
    <row r="18" spans="1:22" x14ac:dyDescent="0.15">
      <c r="G18" s="1" t="s">
        <v>12</v>
      </c>
      <c r="H18" s="2"/>
      <c r="I18" s="15">
        <v>10104759</v>
      </c>
    </row>
    <row r="19" spans="1:22" x14ac:dyDescent="0.15">
      <c r="A19" s="2"/>
      <c r="G19" s="1" t="s">
        <v>24</v>
      </c>
      <c r="H19" s="2"/>
      <c r="I19" s="15">
        <f>I18+I17-I16</f>
        <v>9949718.0300000012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325440.40999999997</v>
      </c>
      <c r="N21" s="2"/>
    </row>
    <row r="22" spans="1:22" x14ac:dyDescent="0.15">
      <c r="G22" s="1"/>
      <c r="H22" s="1" t="s">
        <v>39</v>
      </c>
      <c r="I22" s="15">
        <v>76877.61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1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939723</v>
      </c>
    </row>
    <row r="39" spans="1:23" x14ac:dyDescent="0.1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1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3"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1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1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1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1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1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1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11072562.060000001</v>
      </c>
    </row>
    <row r="18" spans="1:14" x14ac:dyDescent="0.15">
      <c r="G18" s="1" t="s">
        <v>12</v>
      </c>
      <c r="H18" s="2"/>
      <c r="I18" s="15">
        <v>4424300</v>
      </c>
    </row>
    <row r="19" spans="1:14" x14ac:dyDescent="0.15">
      <c r="A19" s="2"/>
      <c r="G19" s="1" t="s">
        <v>24</v>
      </c>
      <c r="H19" s="2"/>
      <c r="I19" s="15">
        <f>I18+I17-I16</f>
        <v>14496862.060000001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116876.55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1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15">
      <c r="A28" s="1" t="s">
        <v>356</v>
      </c>
      <c r="B28" s="2">
        <f>B12+E8+I26</f>
        <v>2023.48</v>
      </c>
    </row>
    <row r="29" spans="1:14" x14ac:dyDescent="0.15">
      <c r="A29" s="1" t="s">
        <v>383</v>
      </c>
      <c r="B29" s="2">
        <f>B15+E11+I27</f>
        <v>71721.39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1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-256154</v>
      </c>
    </row>
    <row r="44" spans="1:23" x14ac:dyDescent="0.15">
      <c r="A44" s="8" t="s">
        <v>233</v>
      </c>
      <c r="D44" s="1" t="s">
        <v>375</v>
      </c>
      <c r="E44" s="2">
        <v>-4526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0"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1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1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1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7736075.1399999997</v>
      </c>
    </row>
    <row r="18" spans="1:22" x14ac:dyDescent="0.15">
      <c r="G18" s="1" t="s">
        <v>12</v>
      </c>
      <c r="H18" s="2"/>
      <c r="I18" s="15">
        <v>12908880</v>
      </c>
    </row>
    <row r="19" spans="1:22" x14ac:dyDescent="0.15">
      <c r="A19" s="2"/>
      <c r="G19" s="1" t="s">
        <v>24</v>
      </c>
      <c r="H19" s="2"/>
      <c r="I19" s="15">
        <f>I18+I17-I16</f>
        <v>9644955.1400000006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324629.39</v>
      </c>
      <c r="N21" s="2"/>
    </row>
    <row r="22" spans="1:22" x14ac:dyDescent="0.15">
      <c r="G22" s="1"/>
      <c r="H22" s="1" t="s">
        <v>39</v>
      </c>
      <c r="I22" s="15">
        <v>76690.5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1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1068768</v>
      </c>
    </row>
    <row r="39" spans="1:23" x14ac:dyDescent="0.1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1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1"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1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1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1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1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4279166.26</v>
      </c>
    </row>
    <row r="18" spans="1:22" x14ac:dyDescent="0.15">
      <c r="G18" s="1" t="s">
        <v>12</v>
      </c>
      <c r="H18" s="2"/>
      <c r="I18" s="15">
        <v>16248516</v>
      </c>
    </row>
    <row r="19" spans="1:22" x14ac:dyDescent="0.15">
      <c r="A19" s="2"/>
      <c r="G19" s="1" t="s">
        <v>24</v>
      </c>
      <c r="H19" s="2"/>
      <c r="I19" s="15">
        <f>I18+I17-I16</f>
        <v>9527682.2599999979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321735.13</v>
      </c>
      <c r="N21" s="2"/>
    </row>
    <row r="22" spans="1:22" x14ac:dyDescent="0.15">
      <c r="G22" s="1"/>
      <c r="H22" s="1" t="s">
        <v>39</v>
      </c>
      <c r="I22" s="15">
        <v>76022.759999999995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1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1026405</v>
      </c>
    </row>
    <row r="39" spans="1:23" x14ac:dyDescent="0.1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1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2">
    <tabColor theme="0"/>
  </sheetPr>
  <dimension ref="A1:W50"/>
  <sheetViews>
    <sheetView zoomScale="80" zoomScaleNormal="80" workbookViewId="0">
      <selection activeCell="D20" sqref="D19: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1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1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1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1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1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3105341.03</v>
      </c>
    </row>
    <row r="18" spans="1:22" x14ac:dyDescent="0.15">
      <c r="G18" s="1" t="s">
        <v>12</v>
      </c>
      <c r="H18" s="2"/>
      <c r="I18" s="15">
        <v>18003096</v>
      </c>
    </row>
    <row r="19" spans="1:22" x14ac:dyDescent="0.15">
      <c r="A19" s="2"/>
      <c r="G19" s="1" t="s">
        <v>24</v>
      </c>
      <c r="H19" s="2"/>
      <c r="I19" s="15">
        <f>I18+I17-I16</f>
        <v>10108437.030000001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319142.38</v>
      </c>
      <c r="N21" s="2"/>
    </row>
    <row r="22" spans="1:22" x14ac:dyDescent="0.15">
      <c r="G22" s="1"/>
      <c r="H22" s="1" t="s">
        <v>39</v>
      </c>
      <c r="I22" s="15">
        <v>74856.990000000005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1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415976</v>
      </c>
    </row>
    <row r="39" spans="1:23" x14ac:dyDescent="0.1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1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3">
    <tabColor theme="0"/>
  </sheetPr>
  <dimension ref="A1:W50"/>
  <sheetViews>
    <sheetView zoomScale="80" zoomScaleNormal="80" workbookViewId="0">
      <selection activeCell="D66" sqref="D6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1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1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1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1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1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1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3977728.62</v>
      </c>
    </row>
    <row r="18" spans="1:22" x14ac:dyDescent="0.15">
      <c r="G18" s="1" t="s">
        <v>12</v>
      </c>
      <c r="H18" s="2"/>
      <c r="I18" s="15">
        <v>17181168</v>
      </c>
    </row>
    <row r="19" spans="1:22" x14ac:dyDescent="0.15">
      <c r="A19" s="2"/>
      <c r="G19" s="1" t="s">
        <v>24</v>
      </c>
      <c r="H19" s="2"/>
      <c r="I19" s="15">
        <f>I18+I17-I16</f>
        <v>10158896.620000001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317358.37</v>
      </c>
      <c r="N21" s="2"/>
    </row>
    <row r="22" spans="1:22" x14ac:dyDescent="0.15">
      <c r="G22" s="1"/>
      <c r="H22" s="1" t="s">
        <v>39</v>
      </c>
      <c r="I22" s="15">
        <v>74445.399999999994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1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431413</v>
      </c>
    </row>
    <row r="39" spans="1:23" x14ac:dyDescent="0.1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1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4">
    <tabColor theme="0"/>
  </sheetPr>
  <dimension ref="A1:W50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1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1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1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4420980.5999999996</v>
      </c>
    </row>
    <row r="18" spans="1:22" x14ac:dyDescent="0.15">
      <c r="G18" s="1" t="s">
        <v>12</v>
      </c>
      <c r="H18" s="2"/>
      <c r="I18" s="15">
        <v>16297512</v>
      </c>
    </row>
    <row r="19" spans="1:22" x14ac:dyDescent="0.15">
      <c r="A19" s="2"/>
      <c r="G19" s="1" t="s">
        <v>24</v>
      </c>
      <c r="H19" s="2"/>
      <c r="I19" s="15">
        <f>I18+I17-I16</f>
        <v>9718492.6000000015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315334.14</v>
      </c>
      <c r="N21" s="2"/>
    </row>
    <row r="22" spans="1:22" x14ac:dyDescent="0.15">
      <c r="G22" s="1"/>
      <c r="H22" s="1" t="s">
        <v>39</v>
      </c>
      <c r="I22" s="15">
        <v>73978.42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1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757611</v>
      </c>
    </row>
    <row r="39" spans="1:23" x14ac:dyDescent="0.1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1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5"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1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1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1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5802208.8399999999</v>
      </c>
    </row>
    <row r="18" spans="1:22" x14ac:dyDescent="0.15">
      <c r="G18" s="1" t="s">
        <v>12</v>
      </c>
      <c r="H18" s="2"/>
      <c r="I18" s="15">
        <v>15017784</v>
      </c>
    </row>
    <row r="19" spans="1:22" x14ac:dyDescent="0.15">
      <c r="A19" s="2"/>
      <c r="G19" s="1" t="s">
        <v>24</v>
      </c>
      <c r="H19" s="2"/>
      <c r="I19" s="15">
        <f>I18+I17-I16</f>
        <v>9819992.8399999999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313876.61</v>
      </c>
      <c r="N21" s="2"/>
    </row>
    <row r="22" spans="1:22" x14ac:dyDescent="0.15">
      <c r="G22" s="1"/>
      <c r="H22" s="1" t="s">
        <v>39</v>
      </c>
      <c r="I22" s="15">
        <v>73642.179999999993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1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6">
    <tabColor theme="0"/>
  </sheetPr>
  <dimension ref="A1:W50"/>
  <sheetViews>
    <sheetView zoomScale="80" zoomScaleNormal="80" workbookViewId="0">
      <selection activeCell="H1" sqref="H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1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1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4222863.33</v>
      </c>
    </row>
    <row r="18" spans="1:22" x14ac:dyDescent="0.15">
      <c r="G18" s="1" t="s">
        <v>12</v>
      </c>
      <c r="H18" s="2"/>
      <c r="I18" s="15">
        <v>14930496</v>
      </c>
    </row>
    <row r="19" spans="1:22" x14ac:dyDescent="0.15">
      <c r="A19" s="2"/>
      <c r="G19" s="1" t="s">
        <v>24</v>
      </c>
      <c r="H19" s="2"/>
      <c r="I19" s="15">
        <f>I18+I17-I16</f>
        <v>10153359.329999998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312500.42</v>
      </c>
      <c r="N21" s="2"/>
    </row>
    <row r="22" spans="1:22" x14ac:dyDescent="0.15">
      <c r="G22" s="1"/>
      <c r="H22" s="1" t="s">
        <v>39</v>
      </c>
      <c r="I22" s="15">
        <v>73324.69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1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355795</v>
      </c>
    </row>
    <row r="39" spans="1:23" x14ac:dyDescent="0.1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1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7"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1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1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1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6089331.5599999996</v>
      </c>
    </row>
    <row r="18" spans="1:22" x14ac:dyDescent="0.15">
      <c r="G18" s="1" t="s">
        <v>12</v>
      </c>
      <c r="H18" s="2"/>
      <c r="I18" s="15">
        <v>13407804</v>
      </c>
    </row>
    <row r="19" spans="1:22" x14ac:dyDescent="0.15">
      <c r="A19" s="2"/>
      <c r="G19" s="1" t="s">
        <v>24</v>
      </c>
      <c r="H19" s="2"/>
      <c r="I19" s="15">
        <f>I18+I17-I16</f>
        <v>10497135.559999999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311034.33</v>
      </c>
      <c r="N21" s="2"/>
    </row>
    <row r="22" spans="1:22" x14ac:dyDescent="0.15">
      <c r="G22" s="1"/>
      <c r="H22" s="1" t="s">
        <v>39</v>
      </c>
      <c r="I22" s="15">
        <v>72986.460000000006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1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313134</v>
      </c>
    </row>
    <row r="39" spans="1:23" x14ac:dyDescent="0.1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1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8"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1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1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1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1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1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6599084</v>
      </c>
    </row>
    <row r="18" spans="1:22" x14ac:dyDescent="0.15">
      <c r="G18" s="1" t="s">
        <v>12</v>
      </c>
      <c r="H18" s="2"/>
      <c r="I18" s="15">
        <v>13321104</v>
      </c>
    </row>
    <row r="19" spans="1:22" x14ac:dyDescent="0.15">
      <c r="A19" s="2"/>
      <c r="G19" s="1" t="s">
        <v>24</v>
      </c>
      <c r="H19" s="2"/>
      <c r="I19" s="15">
        <f>I18+I17-I16</f>
        <v>10920188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310135.15999999997</v>
      </c>
      <c r="N21" s="2"/>
    </row>
    <row r="22" spans="1:22" x14ac:dyDescent="0.15">
      <c r="G22" s="1"/>
      <c r="H22" s="1" t="s">
        <v>39</v>
      </c>
      <c r="I22" s="15">
        <v>72779.02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1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-182987</v>
      </c>
    </row>
    <row r="39" spans="1:23" x14ac:dyDescent="0.1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1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9"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1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1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1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5913437.79</v>
      </c>
    </row>
    <row r="18" spans="1:22" x14ac:dyDescent="0.15">
      <c r="G18" s="1" t="s">
        <v>12</v>
      </c>
      <c r="H18" s="2"/>
      <c r="I18" s="15">
        <v>13542996</v>
      </c>
    </row>
    <row r="19" spans="1:22" x14ac:dyDescent="0.15">
      <c r="A19" s="2"/>
      <c r="G19" s="1" t="s">
        <v>24</v>
      </c>
      <c r="H19" s="2"/>
      <c r="I19" s="15">
        <f>I18+I17-I16</f>
        <v>10456433.789999999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309065.46000000002</v>
      </c>
      <c r="N21" s="2"/>
    </row>
    <row r="22" spans="1:22" x14ac:dyDescent="0.15">
      <c r="G22" s="1"/>
      <c r="H22" s="1" t="s">
        <v>39</v>
      </c>
      <c r="I22" s="15">
        <v>72532.23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1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670270</v>
      </c>
    </row>
    <row r="39" spans="1:23" x14ac:dyDescent="0.1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1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4"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1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1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1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1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1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1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9108481.2200000007</v>
      </c>
    </row>
    <row r="18" spans="1:14" x14ac:dyDescent="0.15">
      <c r="G18" s="1" t="s">
        <v>12</v>
      </c>
      <c r="H18" s="2"/>
      <c r="I18" s="15">
        <v>6206580</v>
      </c>
    </row>
    <row r="19" spans="1:14" x14ac:dyDescent="0.15">
      <c r="A19" s="2"/>
      <c r="G19" s="1" t="s">
        <v>24</v>
      </c>
      <c r="H19" s="2"/>
      <c r="I19" s="15">
        <f>I18+I17-I16</f>
        <v>14315061.220000001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116296.39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1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1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15">
      <c r="A28" s="1" t="s">
        <v>356</v>
      </c>
      <c r="B28" s="2">
        <f>B12+E8+I26</f>
        <v>2734.83</v>
      </c>
    </row>
    <row r="29" spans="1:14" x14ac:dyDescent="0.15">
      <c r="A29" s="1" t="s">
        <v>383</v>
      </c>
      <c r="B29" s="2">
        <f>B15+E11+I27</f>
        <v>69697.91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1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178255</v>
      </c>
    </row>
    <row r="44" spans="1:23" x14ac:dyDescent="0.15">
      <c r="A44" s="8" t="s">
        <v>233</v>
      </c>
      <c r="D44" s="1" t="s">
        <v>375</v>
      </c>
      <c r="E44" s="2">
        <v>52033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0">
    <tabColor theme="0"/>
  </sheetPr>
  <dimension ref="A1:W50"/>
  <sheetViews>
    <sheetView zoomScale="80" zoomScaleNormal="80" workbookViewId="0">
      <selection activeCell="A41" sqref="A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-4061</v>
      </c>
    </row>
    <row r="39" spans="1:23" x14ac:dyDescent="0.1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1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1">
    <tabColor theme="0"/>
  </sheetPr>
  <dimension ref="A1:W50"/>
  <sheetViews>
    <sheetView zoomScale="80" zoomScaleNormal="80" workbookViewId="0">
      <selection activeCell="D72" sqref="D7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792099</v>
      </c>
    </row>
    <row r="39" spans="1:23" x14ac:dyDescent="0.1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1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2"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3"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4"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5"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1420888</v>
      </c>
    </row>
    <row r="39" spans="1:23" x14ac:dyDescent="0.1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1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6"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1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1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1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8404134.5399999991</v>
      </c>
    </row>
    <row r="18" spans="1:22" x14ac:dyDescent="0.15">
      <c r="G18" s="1" t="s">
        <v>12</v>
      </c>
      <c r="H18" s="2"/>
      <c r="I18" s="15">
        <v>12584592</v>
      </c>
    </row>
    <row r="19" spans="1:22" x14ac:dyDescent="0.15">
      <c r="A19" s="2"/>
      <c r="G19" s="1" t="s">
        <v>24</v>
      </c>
      <c r="H19" s="2"/>
      <c r="I19" s="15">
        <f>I18+I17-I16</f>
        <v>11988726.539999999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1825609</v>
      </c>
    </row>
    <row r="39" spans="1:23" x14ac:dyDescent="0.1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1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7"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1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1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1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11694738.539999999</v>
      </c>
    </row>
    <row r="18" spans="1:22" x14ac:dyDescent="0.15">
      <c r="G18" s="1" t="s">
        <v>12</v>
      </c>
      <c r="H18" s="2"/>
      <c r="I18" s="15">
        <v>12650028</v>
      </c>
    </row>
    <row r="19" spans="1:22" x14ac:dyDescent="0.15">
      <c r="A19" s="2"/>
      <c r="G19" s="1" t="s">
        <v>24</v>
      </c>
      <c r="H19" s="2"/>
      <c r="I19" s="15">
        <f>I18+I17-I16</f>
        <v>12344766.539999999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2116877</v>
      </c>
    </row>
    <row r="39" spans="1:23" x14ac:dyDescent="0.1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1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4.25" x14ac:dyDescent="0.15">
      <c r="A52" s="7" t="s">
        <v>109</v>
      </c>
    </row>
    <row r="53" spans="1:14" x14ac:dyDescent="0.1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1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1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1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1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1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8">
    <tabColor theme="0"/>
  </sheetPr>
  <dimension ref="A1:W51"/>
  <sheetViews>
    <sheetView zoomScale="80" zoomScaleNormal="80" workbookViewId="0">
      <selection activeCell="D21" sqref="D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1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1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1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15">
      <c r="B14" s="2"/>
      <c r="G14" s="1"/>
      <c r="H14" s="1" t="s">
        <v>31</v>
      </c>
      <c r="I14" s="15">
        <v>-5547300</v>
      </c>
    </row>
    <row r="15" spans="1:10" x14ac:dyDescent="0.1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11218554.41</v>
      </c>
    </row>
    <row r="18" spans="1:22" x14ac:dyDescent="0.15">
      <c r="G18" s="1" t="s">
        <v>12</v>
      </c>
      <c r="H18" s="2"/>
      <c r="I18" s="15">
        <v>12519744</v>
      </c>
    </row>
    <row r="19" spans="1:22" x14ac:dyDescent="0.15">
      <c r="A19" s="2"/>
      <c r="G19" s="1" t="s">
        <v>24</v>
      </c>
      <c r="H19" s="2"/>
      <c r="I19" s="15">
        <f>I18+I17-I16</f>
        <v>11738298.41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297963.65000000002</v>
      </c>
      <c r="N21" s="2"/>
    </row>
    <row r="22" spans="1:22" x14ac:dyDescent="0.15">
      <c r="G22" s="1"/>
      <c r="H22" s="1" t="s">
        <v>39</v>
      </c>
      <c r="I22" s="15">
        <v>69971.05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1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2423920</v>
      </c>
    </row>
    <row r="39" spans="1:23" x14ac:dyDescent="0.1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1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9">
    <tabColor theme="0"/>
  </sheetPr>
  <dimension ref="A1:W51"/>
  <sheetViews>
    <sheetView zoomScale="80" zoomScaleNormal="80" workbookViewId="0">
      <selection activeCell="A57" sqref="A5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1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1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1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15">
      <c r="B14" s="2"/>
      <c r="G14" s="1"/>
      <c r="H14" s="1" t="s">
        <v>31</v>
      </c>
      <c r="I14" s="15">
        <v>-3142560</v>
      </c>
    </row>
    <row r="15" spans="1:10" x14ac:dyDescent="0.1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11109429.189999999</v>
      </c>
    </row>
    <row r="18" spans="1:22" x14ac:dyDescent="0.15">
      <c r="G18" s="1" t="s">
        <v>12</v>
      </c>
      <c r="H18" s="2"/>
      <c r="I18" s="15">
        <v>12104004</v>
      </c>
    </row>
    <row r="19" spans="1:22" x14ac:dyDescent="0.15">
      <c r="A19" s="2"/>
      <c r="G19" s="1" t="s">
        <v>24</v>
      </c>
      <c r="H19" s="2"/>
      <c r="I19" s="15">
        <f>I18+I17-I16</f>
        <v>11213433.189999998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297253.71000000002</v>
      </c>
      <c r="N21" s="2"/>
    </row>
    <row r="22" spans="1:22" x14ac:dyDescent="0.15">
      <c r="G22" s="1"/>
      <c r="H22" s="1" t="s">
        <v>39</v>
      </c>
      <c r="I22" s="15">
        <v>69807.27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1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2056832</v>
      </c>
    </row>
    <row r="39" spans="1:23" x14ac:dyDescent="0.1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1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5"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1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1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1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1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1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1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1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8168543.96</v>
      </c>
    </row>
    <row r="18" spans="1:14" x14ac:dyDescent="0.15">
      <c r="G18" s="1" t="s">
        <v>12</v>
      </c>
      <c r="H18" s="2"/>
      <c r="I18" s="15">
        <v>7141554</v>
      </c>
    </row>
    <row r="19" spans="1:14" x14ac:dyDescent="0.15">
      <c r="A19" s="2"/>
      <c r="G19" s="1" t="s">
        <v>24</v>
      </c>
      <c r="H19" s="2"/>
      <c r="I19" s="15">
        <f>I18+I17-I16</f>
        <v>14310097.960000001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115039.65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1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1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15">
      <c r="A28" s="1" t="s">
        <v>356</v>
      </c>
      <c r="B28" s="2">
        <f>B12+E8+I26</f>
        <v>2355.6799999999998</v>
      </c>
    </row>
    <row r="29" spans="1:14" x14ac:dyDescent="0.15">
      <c r="A29" s="1" t="s">
        <v>383</v>
      </c>
      <c r="B29" s="2">
        <f>B15+E11+I27</f>
        <v>66963.079999999987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1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47332</v>
      </c>
    </row>
    <row r="44" spans="1:23" x14ac:dyDescent="0.15">
      <c r="A44" s="8" t="s">
        <v>233</v>
      </c>
      <c r="D44" s="1" t="s">
        <v>375</v>
      </c>
      <c r="E44" s="2">
        <v>-13276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0"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1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1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15">
      <c r="B14" s="2"/>
      <c r="G14" s="1"/>
      <c r="H14" s="1" t="s">
        <v>31</v>
      </c>
      <c r="I14" s="15">
        <v>-2358720</v>
      </c>
    </row>
    <row r="15" spans="1:10" x14ac:dyDescent="0.1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12852232.57</v>
      </c>
    </row>
    <row r="18" spans="1:22" x14ac:dyDescent="0.15">
      <c r="G18" s="1" t="s">
        <v>12</v>
      </c>
      <c r="H18" s="2"/>
      <c r="I18" s="15">
        <v>12422232</v>
      </c>
    </row>
    <row r="19" spans="1:22" x14ac:dyDescent="0.15">
      <c r="A19" s="2"/>
      <c r="G19" s="1" t="s">
        <v>24</v>
      </c>
      <c r="H19" s="2"/>
      <c r="I19" s="15">
        <f>I18+I17-I16</f>
        <v>13274464.57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3613882</v>
      </c>
    </row>
    <row r="39" spans="1:23" x14ac:dyDescent="0.1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1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1"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1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1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15">
      <c r="B14" s="2"/>
      <c r="G14" s="1"/>
      <c r="H14" s="1" t="s">
        <v>31</v>
      </c>
      <c r="I14" s="15">
        <v>-2343240</v>
      </c>
    </row>
    <row r="15" spans="1:10" x14ac:dyDescent="0.1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8722160.3599999994</v>
      </c>
    </row>
    <row r="18" spans="1:22" x14ac:dyDescent="0.15">
      <c r="G18" s="1" t="s">
        <v>12</v>
      </c>
      <c r="H18" s="2"/>
      <c r="I18" s="15">
        <v>16074120</v>
      </c>
    </row>
    <row r="19" spans="1:22" x14ac:dyDescent="0.15">
      <c r="A19" s="2"/>
      <c r="G19" s="1" t="s">
        <v>24</v>
      </c>
      <c r="H19" s="2"/>
      <c r="I19" s="15">
        <f>I18+I17-I16</f>
        <v>12796280.359999999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295683.90999999997</v>
      </c>
      <c r="N21" s="2"/>
    </row>
    <row r="22" spans="1:22" x14ac:dyDescent="0.15">
      <c r="G22" s="1"/>
      <c r="H22" s="1" t="s">
        <v>39</v>
      </c>
      <c r="I22" s="15">
        <v>69445.11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1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2429169</v>
      </c>
    </row>
    <row r="39" spans="1:23" x14ac:dyDescent="0.1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1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2">
    <tabColor theme="0"/>
  </sheetPr>
  <dimension ref="A1:W51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1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1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15">
      <c r="B14" s="2"/>
      <c r="G14" s="1"/>
      <c r="H14" s="1" t="s">
        <v>31</v>
      </c>
      <c r="I14" s="15">
        <v>-3106800</v>
      </c>
    </row>
    <row r="15" spans="1:10" x14ac:dyDescent="0.1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7433008.5700000003</v>
      </c>
    </row>
    <row r="18" spans="1:22" x14ac:dyDescent="0.15">
      <c r="G18" s="1" t="s">
        <v>12</v>
      </c>
      <c r="H18" s="2"/>
      <c r="I18" s="15">
        <v>16939440</v>
      </c>
    </row>
    <row r="19" spans="1:22" x14ac:dyDescent="0.15">
      <c r="A19" s="2"/>
      <c r="G19" s="1" t="s">
        <v>24</v>
      </c>
      <c r="H19" s="2"/>
      <c r="I19" s="15">
        <f>I18+I17-I16</f>
        <v>12372448.57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294980.77</v>
      </c>
      <c r="N21" s="2"/>
    </row>
    <row r="22" spans="1:22" x14ac:dyDescent="0.15">
      <c r="G22" s="1"/>
      <c r="H22" s="1" t="s">
        <v>39</v>
      </c>
      <c r="I22" s="15">
        <v>69282.899999999994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1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1071617</v>
      </c>
    </row>
    <row r="39" spans="1:23" x14ac:dyDescent="0.1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1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3">
    <tabColor theme="0"/>
  </sheetPr>
  <dimension ref="A1:W51"/>
  <sheetViews>
    <sheetView zoomScale="80" zoomScaleNormal="80" workbookViewId="0">
      <selection activeCell="B73" sqref="B7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1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1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15">
      <c r="B14" s="2"/>
      <c r="G14" s="1"/>
      <c r="H14" s="1" t="s">
        <v>31</v>
      </c>
      <c r="I14" s="15">
        <v>-3900600</v>
      </c>
    </row>
    <row r="15" spans="1:10" x14ac:dyDescent="0.1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7794862.5300000003</v>
      </c>
    </row>
    <row r="18" spans="1:22" x14ac:dyDescent="0.15">
      <c r="G18" s="1" t="s">
        <v>12</v>
      </c>
      <c r="H18" s="2"/>
      <c r="I18" s="15">
        <v>14823192</v>
      </c>
    </row>
    <row r="19" spans="1:22" x14ac:dyDescent="0.15">
      <c r="A19" s="2"/>
      <c r="G19" s="1" t="s">
        <v>24</v>
      </c>
      <c r="H19" s="2"/>
      <c r="I19" s="15">
        <f>I18+I17-I16</f>
        <v>12618054.530000001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291331.06</v>
      </c>
      <c r="N21" s="2"/>
    </row>
    <row r="22" spans="1:22" x14ac:dyDescent="0.15">
      <c r="G22" s="1"/>
      <c r="H22" s="1" t="s">
        <v>39</v>
      </c>
      <c r="I22" s="15">
        <v>68440.94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1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1715031</v>
      </c>
    </row>
    <row r="39" spans="1:23" x14ac:dyDescent="0.1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1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4">
    <tabColor theme="0"/>
  </sheetPr>
  <dimension ref="A1:W51"/>
  <sheetViews>
    <sheetView zoomScale="80" zoomScaleNormal="80" workbookViewId="0">
      <selection activeCell="H41" sqref="H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1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1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15">
      <c r="B14" s="2"/>
      <c r="G14" s="1"/>
      <c r="H14" s="1" t="s">
        <v>31</v>
      </c>
      <c r="I14" s="15">
        <v>-4658760</v>
      </c>
    </row>
    <row r="15" spans="1:10" x14ac:dyDescent="0.1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7992369.54</v>
      </c>
    </row>
    <row r="18" spans="1:22" x14ac:dyDescent="0.15">
      <c r="G18" s="1" t="s">
        <v>12</v>
      </c>
      <c r="H18" s="2"/>
      <c r="I18" s="15">
        <v>14298324</v>
      </c>
    </row>
    <row r="19" spans="1:22" x14ac:dyDescent="0.15">
      <c r="A19" s="2"/>
      <c r="G19" s="1" t="s">
        <v>24</v>
      </c>
      <c r="H19" s="2"/>
      <c r="I19" s="15">
        <f>I18+I17-I16</f>
        <v>12290693.539999999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289922.21999999997</v>
      </c>
      <c r="N21" s="2"/>
    </row>
    <row r="22" spans="1:22" x14ac:dyDescent="0.15">
      <c r="G22" s="1"/>
      <c r="H22" s="1" t="s">
        <v>39</v>
      </c>
      <c r="I22" s="15">
        <v>68115.929999999993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1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665167</v>
      </c>
    </row>
    <row r="39" spans="1:23" x14ac:dyDescent="0.1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1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5">
    <tabColor theme="0"/>
  </sheetPr>
  <dimension ref="A1:W51"/>
  <sheetViews>
    <sheetView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1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1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1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15">
      <c r="B14" s="2"/>
      <c r="G14" s="1"/>
      <c r="H14" s="1" t="s">
        <v>31</v>
      </c>
      <c r="I14" s="15">
        <v>-3862500</v>
      </c>
    </row>
    <row r="15" spans="1:10" x14ac:dyDescent="0.1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3651911.96</v>
      </c>
    </row>
    <row r="18" spans="1:22" x14ac:dyDescent="0.15">
      <c r="G18" s="1" t="s">
        <v>12</v>
      </c>
      <c r="H18" s="2"/>
      <c r="I18" s="15">
        <v>14191644</v>
      </c>
    </row>
    <row r="19" spans="1:22" x14ac:dyDescent="0.15">
      <c r="A19" s="2"/>
      <c r="G19" s="1" t="s">
        <v>24</v>
      </c>
      <c r="H19" s="2"/>
      <c r="I19" s="15">
        <f>I18+I17-I16</f>
        <v>11843555.960000001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289534.58</v>
      </c>
      <c r="N21" s="2"/>
    </row>
    <row r="22" spans="1:22" x14ac:dyDescent="0.15">
      <c r="G22" s="1"/>
      <c r="H22" s="1" t="s">
        <v>39</v>
      </c>
      <c r="I22" s="15">
        <v>68026.509999999995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1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60574</v>
      </c>
    </row>
    <row r="39" spans="1:23" x14ac:dyDescent="0.1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1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6">
    <tabColor theme="0"/>
  </sheetPr>
  <dimension ref="A1:W51"/>
  <sheetViews>
    <sheetView zoomScale="80" zoomScaleNormal="80" workbookViewId="0">
      <selection activeCell="E19" sqref="E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1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1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1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15">
      <c r="B14" s="2"/>
      <c r="G14" s="1"/>
      <c r="H14" s="1" t="s">
        <v>31</v>
      </c>
      <c r="I14" s="15">
        <v>-5486760</v>
      </c>
    </row>
    <row r="15" spans="1:10" x14ac:dyDescent="0.1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6858979.9800000004</v>
      </c>
    </row>
    <row r="18" spans="1:22" x14ac:dyDescent="0.15">
      <c r="G18" s="1" t="s">
        <v>12</v>
      </c>
      <c r="H18" s="2"/>
      <c r="I18" s="15">
        <v>11746332</v>
      </c>
    </row>
    <row r="19" spans="1:22" x14ac:dyDescent="0.15">
      <c r="A19" s="2"/>
      <c r="G19" s="1" t="s">
        <v>24</v>
      </c>
      <c r="H19" s="2"/>
      <c r="I19" s="15">
        <f>I18+I17-I16</f>
        <v>12605311.98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286985.73</v>
      </c>
      <c r="N21" s="2"/>
    </row>
    <row r="22" spans="1:22" x14ac:dyDescent="0.15">
      <c r="G22" s="1"/>
      <c r="H22" s="1" t="s">
        <v>39</v>
      </c>
      <c r="I22" s="15">
        <v>67438.490000000005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1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1226307</v>
      </c>
    </row>
    <row r="39" spans="1:23" x14ac:dyDescent="0.1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1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7">
    <tabColor theme="0"/>
  </sheetPr>
  <dimension ref="A1:W51"/>
  <sheetViews>
    <sheetView zoomScale="80" zoomScaleNormal="80" workbookViewId="0">
      <selection activeCell="D39" sqref="D3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1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1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15">
      <c r="B14" s="2"/>
      <c r="G14" s="1"/>
      <c r="H14" s="1" t="s">
        <v>31</v>
      </c>
      <c r="I14" s="15">
        <v>-7876440</v>
      </c>
    </row>
    <row r="15" spans="1:10" x14ac:dyDescent="0.1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7255803.9800000004</v>
      </c>
    </row>
    <row r="18" spans="1:22" x14ac:dyDescent="0.15">
      <c r="G18" s="1" t="s">
        <v>12</v>
      </c>
      <c r="H18" s="2"/>
      <c r="I18" s="15">
        <v>11656068</v>
      </c>
    </row>
    <row r="19" spans="1:22" x14ac:dyDescent="0.15">
      <c r="A19" s="2"/>
      <c r="G19" s="1" t="s">
        <v>24</v>
      </c>
      <c r="H19" s="2"/>
      <c r="I19" s="15">
        <f>I18+I17-I16</f>
        <v>12911871.98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286045.06</v>
      </c>
      <c r="N21" s="2"/>
    </row>
    <row r="22" spans="1:22" x14ac:dyDescent="0.15">
      <c r="G22" s="1"/>
      <c r="H22" s="1" t="s">
        <v>39</v>
      </c>
      <c r="I22" s="15">
        <v>67221.490000000005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1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136813</v>
      </c>
    </row>
    <row r="39" spans="1:23" x14ac:dyDescent="0.1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1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8"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1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1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15">
      <c r="B14" s="2"/>
      <c r="G14" s="1"/>
      <c r="H14" s="1" t="s">
        <v>31</v>
      </c>
      <c r="I14" s="15">
        <v>-8712720</v>
      </c>
    </row>
    <row r="15" spans="1:10" x14ac:dyDescent="0.1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7451153.8099999996</v>
      </c>
    </row>
    <row r="18" spans="1:22" x14ac:dyDescent="0.15">
      <c r="G18" s="1" t="s">
        <v>12</v>
      </c>
      <c r="H18" s="2"/>
      <c r="I18" s="15">
        <v>11720592</v>
      </c>
    </row>
    <row r="19" spans="1:22" x14ac:dyDescent="0.15">
      <c r="A19" s="2"/>
      <c r="G19" s="1" t="s">
        <v>24</v>
      </c>
      <c r="H19" s="2"/>
      <c r="I19" s="15">
        <f>I18+I17-I16</f>
        <v>13171745.809999999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285651.31</v>
      </c>
      <c r="N21" s="2"/>
    </row>
    <row r="22" spans="1:22" x14ac:dyDescent="0.15">
      <c r="G22" s="1"/>
      <c r="H22" s="1" t="s">
        <v>39</v>
      </c>
      <c r="I22" s="15">
        <v>67130.66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1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307078</v>
      </c>
    </row>
    <row r="39" spans="1:23" x14ac:dyDescent="0.1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1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9"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1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15">
      <c r="B14" s="2"/>
      <c r="G14" s="1"/>
      <c r="H14" s="1" t="s">
        <v>31</v>
      </c>
      <c r="I14" s="15">
        <v>-12680160</v>
      </c>
    </row>
    <row r="15" spans="1:10" x14ac:dyDescent="0.1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6173981.1299999999</v>
      </c>
    </row>
    <row r="18" spans="1:22" x14ac:dyDescent="0.15">
      <c r="G18" s="1" t="s">
        <v>12</v>
      </c>
      <c r="H18" s="2"/>
      <c r="I18" s="15">
        <v>12992880</v>
      </c>
    </row>
    <row r="19" spans="1:22" x14ac:dyDescent="0.15">
      <c r="A19" s="2"/>
      <c r="G19" s="1" t="s">
        <v>24</v>
      </c>
      <c r="H19" s="2"/>
      <c r="I19" s="15">
        <f>I18+I17-I16</f>
        <v>13166861.129999999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284466.65000000002</v>
      </c>
      <c r="N21" s="2"/>
    </row>
    <row r="22" spans="1:22" x14ac:dyDescent="0.15">
      <c r="G22" s="1"/>
      <c r="H22" s="1" t="s">
        <v>39</v>
      </c>
      <c r="I22" s="15">
        <v>66857.34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1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267078</v>
      </c>
    </row>
    <row r="39" spans="1:23" x14ac:dyDescent="0.1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1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6"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1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1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1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1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1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1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1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1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3208439.71</v>
      </c>
    </row>
    <row r="18" spans="1:14" x14ac:dyDescent="0.15">
      <c r="G18" s="1" t="s">
        <v>12</v>
      </c>
      <c r="H18" s="2"/>
      <c r="I18" s="15">
        <v>8602632</v>
      </c>
    </row>
    <row r="19" spans="1:14" x14ac:dyDescent="0.15">
      <c r="A19" s="2"/>
      <c r="G19" s="1" t="s">
        <v>24</v>
      </c>
      <c r="H19" s="2"/>
      <c r="I19" s="15">
        <f>I18+I17-I16</f>
        <v>13811071.710000001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114403.9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1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1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15">
      <c r="A28" s="1" t="s">
        <v>356</v>
      </c>
      <c r="B28" s="2">
        <f>B12+E8+I26</f>
        <v>1855.69</v>
      </c>
    </row>
    <row r="29" spans="1:14" x14ac:dyDescent="0.15">
      <c r="A29" s="1" t="s">
        <v>383</v>
      </c>
      <c r="B29" s="2">
        <f>B15+E11+I27</f>
        <v>64607.399999999994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1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137727</v>
      </c>
    </row>
    <row r="44" spans="1:23" x14ac:dyDescent="0.15">
      <c r="A44" s="8" t="s">
        <v>233</v>
      </c>
      <c r="D44" s="1" t="s">
        <v>375</v>
      </c>
      <c r="E44" s="2">
        <v>66519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0"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15">
      <c r="B14" s="2"/>
      <c r="G14" s="1"/>
      <c r="H14" s="1" t="s">
        <v>31</v>
      </c>
      <c r="I14" s="15">
        <v>-12668400</v>
      </c>
    </row>
    <row r="15" spans="1:10" x14ac:dyDescent="0.1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3230108.66</v>
      </c>
    </row>
    <row r="18" spans="1:22" x14ac:dyDescent="0.15">
      <c r="G18" s="1" t="s">
        <v>12</v>
      </c>
      <c r="H18" s="2"/>
      <c r="I18" s="15">
        <v>13935936</v>
      </c>
    </row>
    <row r="19" spans="1:22" x14ac:dyDescent="0.15">
      <c r="A19" s="2"/>
      <c r="G19" s="1" t="s">
        <v>24</v>
      </c>
      <c r="H19" s="2"/>
      <c r="I19" s="15">
        <f>I18+I17-I16</f>
        <v>14166044.66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283991.84999999998</v>
      </c>
      <c r="N21" s="2"/>
    </row>
    <row r="22" spans="1:22" x14ac:dyDescent="0.15">
      <c r="G22" s="1"/>
      <c r="H22" s="1" t="s">
        <v>39</v>
      </c>
      <c r="I22" s="15">
        <v>66747.81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1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331359</v>
      </c>
    </row>
    <row r="39" spans="1:23" x14ac:dyDescent="0.1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1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1">
    <tabColor theme="0"/>
  </sheetPr>
  <dimension ref="A1:W51"/>
  <sheetViews>
    <sheetView zoomScale="80" zoomScaleNormal="80" workbookViewId="0">
      <selection activeCell="B43" sqref="B4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1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1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15">
      <c r="B14" s="2"/>
      <c r="G14" s="1"/>
      <c r="H14" s="1" t="s">
        <v>31</v>
      </c>
      <c r="I14" s="15">
        <v>-13517520</v>
      </c>
    </row>
    <row r="15" spans="1:10" x14ac:dyDescent="0.1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5441805.1699999999</v>
      </c>
    </row>
    <row r="18" spans="1:22" x14ac:dyDescent="0.15">
      <c r="G18" s="1" t="s">
        <v>12</v>
      </c>
      <c r="H18" s="2"/>
      <c r="I18" s="15">
        <v>13878612</v>
      </c>
    </row>
    <row r="19" spans="1:22" x14ac:dyDescent="0.15">
      <c r="A19" s="2"/>
      <c r="G19" s="1" t="s">
        <v>24</v>
      </c>
      <c r="H19" s="2"/>
      <c r="I19" s="15">
        <f>I18+I17-I16</f>
        <v>16320417.170000002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283833.57</v>
      </c>
      <c r="N21" s="2"/>
    </row>
    <row r="22" spans="1:22" x14ac:dyDescent="0.15">
      <c r="G22" s="1"/>
      <c r="H22" s="1" t="s">
        <v>39</v>
      </c>
      <c r="I22" s="15">
        <v>66711.3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1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356494</v>
      </c>
    </row>
    <row r="39" spans="1:23" x14ac:dyDescent="0.1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1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2"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15">
      <c r="B14" s="2"/>
      <c r="G14" s="1"/>
      <c r="H14" s="1" t="s">
        <v>31</v>
      </c>
      <c r="I14" s="15">
        <v>-11300160</v>
      </c>
    </row>
    <row r="15" spans="1:10" x14ac:dyDescent="0.1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9514762.4900000002</v>
      </c>
    </row>
    <row r="18" spans="1:22" x14ac:dyDescent="0.15">
      <c r="G18" s="1" t="s">
        <v>12</v>
      </c>
      <c r="H18" s="2"/>
      <c r="I18" s="15">
        <v>13720824</v>
      </c>
    </row>
    <row r="19" spans="1:22" x14ac:dyDescent="0.15">
      <c r="A19" s="2"/>
      <c r="G19" s="1" t="s">
        <v>24</v>
      </c>
      <c r="H19" s="2"/>
      <c r="I19" s="15">
        <f>I18+I17-I16</f>
        <v>20235586.490000002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283433.38</v>
      </c>
      <c r="N21" s="2"/>
    </row>
    <row r="22" spans="1:22" x14ac:dyDescent="0.15">
      <c r="G22" s="1"/>
      <c r="H22" s="1" t="s">
        <v>39</v>
      </c>
      <c r="I22" s="15">
        <v>66618.98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1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239218</v>
      </c>
    </row>
    <row r="39" spans="1:23" x14ac:dyDescent="0.1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1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3">
    <tabColor theme="0"/>
  </sheetPr>
  <dimension ref="A1:W51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1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1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15">
      <c r="B14" s="2"/>
      <c r="G14" s="1"/>
      <c r="H14" s="1" t="s">
        <v>31</v>
      </c>
      <c r="I14" s="15">
        <v>-11227920</v>
      </c>
    </row>
    <row r="15" spans="1:10" x14ac:dyDescent="0.1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9436698.4600000009</v>
      </c>
    </row>
    <row r="18" spans="1:22" x14ac:dyDescent="0.15">
      <c r="G18" s="1" t="s">
        <v>12</v>
      </c>
      <c r="H18" s="2"/>
      <c r="I18" s="15">
        <v>13482252</v>
      </c>
    </row>
    <row r="19" spans="1:22" x14ac:dyDescent="0.15">
      <c r="A19" s="2"/>
      <c r="G19" s="1" t="s">
        <v>24</v>
      </c>
      <c r="H19" s="2"/>
      <c r="I19" s="15">
        <f>I18+I17-I16</f>
        <v>19918950.460000001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283030.40999999997</v>
      </c>
      <c r="N21" s="2"/>
    </row>
    <row r="22" spans="1:22" x14ac:dyDescent="0.15">
      <c r="G22" s="1"/>
      <c r="H22" s="1" t="s">
        <v>39</v>
      </c>
      <c r="I22" s="15">
        <v>66526.009999999995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1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91216</v>
      </c>
    </row>
    <row r="39" spans="1:23" x14ac:dyDescent="0.1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1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4"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1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1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15">
      <c r="B14" s="2"/>
      <c r="G14" s="1"/>
      <c r="H14" s="1" t="s">
        <v>31</v>
      </c>
      <c r="I14" s="15">
        <v>-11887260</v>
      </c>
    </row>
    <row r="15" spans="1:10" x14ac:dyDescent="0.1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9109968.8699999992</v>
      </c>
    </row>
    <row r="18" spans="1:22" x14ac:dyDescent="0.15">
      <c r="G18" s="1" t="s">
        <v>12</v>
      </c>
      <c r="H18" s="2"/>
      <c r="I18" s="15">
        <v>13163052</v>
      </c>
    </row>
    <row r="19" spans="1:22" x14ac:dyDescent="0.15">
      <c r="A19" s="2"/>
      <c r="G19" s="1" t="s">
        <v>24</v>
      </c>
      <c r="H19" s="2"/>
      <c r="I19" s="15">
        <f>I18+I17-I16</f>
        <v>19273020.869999997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282070.74</v>
      </c>
      <c r="N21" s="2"/>
    </row>
    <row r="22" spans="1:22" x14ac:dyDescent="0.15">
      <c r="G22" s="1"/>
      <c r="H22" s="1" t="s">
        <v>39</v>
      </c>
      <c r="I22" s="15">
        <v>66304.600000000006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1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62294</v>
      </c>
    </row>
    <row r="39" spans="1:23" x14ac:dyDescent="0.1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1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5"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1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1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15">
      <c r="B14" s="2"/>
      <c r="G14" s="1"/>
      <c r="H14" s="1" t="s">
        <v>31</v>
      </c>
      <c r="I14" s="15">
        <v>-11859780</v>
      </c>
    </row>
    <row r="15" spans="1:10" x14ac:dyDescent="0.1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8815657.5999999996</v>
      </c>
    </row>
    <row r="18" spans="1:22" x14ac:dyDescent="0.15">
      <c r="G18" s="1" t="s">
        <v>12</v>
      </c>
      <c r="H18" s="2"/>
      <c r="I18" s="15">
        <v>13283592</v>
      </c>
    </row>
    <row r="19" spans="1:22" x14ac:dyDescent="0.15">
      <c r="A19" s="2"/>
      <c r="G19" s="1" t="s">
        <v>24</v>
      </c>
      <c r="H19" s="2"/>
      <c r="I19" s="15">
        <f>I18+I17-I16</f>
        <v>19099249.600000001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281517.07</v>
      </c>
      <c r="N21" s="2"/>
    </row>
    <row r="22" spans="1:22" x14ac:dyDescent="0.15">
      <c r="G22" s="1"/>
      <c r="H22" s="1" t="s">
        <v>39</v>
      </c>
      <c r="I22" s="15">
        <v>66176.87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1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47001</v>
      </c>
    </row>
    <row r="39" spans="1:23" x14ac:dyDescent="0.1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1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6">
    <tabColor theme="0"/>
  </sheetPr>
  <dimension ref="A1:W51"/>
  <sheetViews>
    <sheetView zoomScale="80" zoomScaleNormal="80" workbookViewId="0">
      <selection activeCell="C16" sqref="C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1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1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15">
      <c r="B14" s="2"/>
      <c r="G14" s="1"/>
      <c r="H14" s="1" t="s">
        <v>31</v>
      </c>
      <c r="I14" s="15">
        <v>-11860620</v>
      </c>
    </row>
    <row r="15" spans="1:10" x14ac:dyDescent="0.1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8806514.3499999996</v>
      </c>
    </row>
    <row r="18" spans="1:22" x14ac:dyDescent="0.15">
      <c r="G18" s="1" t="s">
        <v>12</v>
      </c>
      <c r="H18" s="2"/>
      <c r="I18" s="15">
        <v>13281840</v>
      </c>
    </row>
    <row r="19" spans="1:22" x14ac:dyDescent="0.15">
      <c r="A19" s="2"/>
      <c r="G19" s="1" t="s">
        <v>24</v>
      </c>
      <c r="H19" s="2"/>
      <c r="I19" s="15">
        <f>I18+I17-I16</f>
        <v>19088354.350000001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280568.81</v>
      </c>
      <c r="N21" s="2"/>
    </row>
    <row r="22" spans="1:22" x14ac:dyDescent="0.15">
      <c r="G22" s="1"/>
      <c r="H22" s="1" t="s">
        <v>322</v>
      </c>
      <c r="I22" s="15">
        <v>65958.12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1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59499</v>
      </c>
    </row>
    <row r="39" spans="1:23" x14ac:dyDescent="0.1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7"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1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1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15">
      <c r="B14" s="2"/>
      <c r="G14" s="1"/>
      <c r="H14" s="1" t="s">
        <v>31</v>
      </c>
      <c r="I14" s="15">
        <v>-9474480</v>
      </c>
    </row>
    <row r="15" spans="1:10" x14ac:dyDescent="0.1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8948175.8900000006</v>
      </c>
    </row>
    <row r="18" spans="1:22" x14ac:dyDescent="0.15">
      <c r="G18" s="1" t="s">
        <v>12</v>
      </c>
      <c r="H18" s="2"/>
      <c r="I18" s="15">
        <v>13081128</v>
      </c>
    </row>
    <row r="19" spans="1:22" x14ac:dyDescent="0.15">
      <c r="A19" s="2"/>
      <c r="G19" s="1" t="s">
        <v>24</v>
      </c>
      <c r="H19" s="2"/>
      <c r="I19" s="15">
        <f>I18+I17-I16</f>
        <v>19029303.890000001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279937.99</v>
      </c>
      <c r="N21" s="2"/>
    </row>
    <row r="22" spans="1:22" x14ac:dyDescent="0.15">
      <c r="G22" s="1"/>
      <c r="H22" s="1" t="s">
        <v>322</v>
      </c>
      <c r="I22" s="15">
        <v>65812.58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1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93195</v>
      </c>
    </row>
    <row r="39" spans="1:23" x14ac:dyDescent="0.1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1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4.25" x14ac:dyDescent="0.15">
      <c r="A57" s="7" t="s">
        <v>109</v>
      </c>
    </row>
    <row r="58" spans="1:14" x14ac:dyDescent="0.1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1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1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1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1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8"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1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1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15">
      <c r="B14" s="2"/>
      <c r="G14" s="1"/>
      <c r="H14" s="1" t="s">
        <v>31</v>
      </c>
      <c r="I14" s="15">
        <v>-10320540</v>
      </c>
    </row>
    <row r="15" spans="1:10" x14ac:dyDescent="0.1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9285803.4900000002</v>
      </c>
    </row>
    <row r="18" spans="1:22" x14ac:dyDescent="0.15">
      <c r="G18" s="1" t="s">
        <v>12</v>
      </c>
      <c r="H18" s="2"/>
      <c r="I18" s="15">
        <v>13015344</v>
      </c>
    </row>
    <row r="19" spans="1:22" x14ac:dyDescent="0.15">
      <c r="A19" s="2"/>
      <c r="G19" s="1" t="s">
        <v>24</v>
      </c>
      <c r="H19" s="2"/>
      <c r="I19" s="15">
        <f>I18+I17-I16</f>
        <v>19301147.490000002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322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360593</v>
      </c>
    </row>
    <row r="39" spans="1:23" x14ac:dyDescent="0.1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1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9">
    <tabColor theme="0"/>
  </sheetPr>
  <dimension ref="A1:W51"/>
  <sheetViews>
    <sheetView zoomScale="80" zoomScaleNormal="80" workbookViewId="0">
      <selection activeCell="E8" sqref="E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1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1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15">
      <c r="B14" s="2"/>
      <c r="G14" s="1"/>
      <c r="H14" s="1" t="s">
        <v>31</v>
      </c>
      <c r="I14" s="15">
        <v>-11185800</v>
      </c>
    </row>
    <row r="15" spans="1:10" x14ac:dyDescent="0.1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9193020.5199999996</v>
      </c>
    </row>
    <row r="18" spans="1:22" x14ac:dyDescent="0.15">
      <c r="G18" s="1" t="s">
        <v>12</v>
      </c>
      <c r="H18" s="2"/>
      <c r="I18" s="15">
        <v>13408620</v>
      </c>
    </row>
    <row r="19" spans="1:22" x14ac:dyDescent="0.15">
      <c r="A19" s="2"/>
      <c r="G19" s="1" t="s">
        <v>24</v>
      </c>
      <c r="H19" s="2"/>
      <c r="I19" s="15">
        <f>I18+I17-I16</f>
        <v>19601640.52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279068.40999999997</v>
      </c>
      <c r="N21" s="2"/>
    </row>
    <row r="22" spans="1:22" x14ac:dyDescent="0.15">
      <c r="G22" s="1"/>
      <c r="H22" s="1" t="s">
        <v>322</v>
      </c>
      <c r="I22" s="15">
        <v>65611.95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1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826566</v>
      </c>
    </row>
    <row r="39" spans="1:23" x14ac:dyDescent="0.1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1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7"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.5" bestFit="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1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1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1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1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1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1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1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1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5217534.55</v>
      </c>
    </row>
    <row r="18" spans="1:14" x14ac:dyDescent="0.15">
      <c r="G18" s="1" t="s">
        <v>12</v>
      </c>
      <c r="H18" s="2"/>
      <c r="I18" s="15">
        <v>6700941</v>
      </c>
    </row>
    <row r="19" spans="1:14" x14ac:dyDescent="0.15">
      <c r="A19" s="2"/>
      <c r="G19" s="1" t="s">
        <v>24</v>
      </c>
      <c r="H19" s="2"/>
      <c r="I19" s="15">
        <f>I18+I17-I16</f>
        <v>13918475.550000001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113869.06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1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1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15">
      <c r="A28" s="1" t="s">
        <v>356</v>
      </c>
      <c r="B28" s="2">
        <f>B12+E8+I26</f>
        <v>3787.3500000000004</v>
      </c>
    </row>
    <row r="29" spans="1:14" x14ac:dyDescent="0.15">
      <c r="A29" s="1" t="s">
        <v>383</v>
      </c>
      <c r="B29" s="2">
        <f>B15+E11+I27</f>
        <v>62751.709999999992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1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-110583</v>
      </c>
    </row>
    <row r="44" spans="1:23" x14ac:dyDescent="0.15">
      <c r="A44" s="8" t="s">
        <v>233</v>
      </c>
      <c r="D44" s="1" t="s">
        <v>375</v>
      </c>
      <c r="E44" s="2">
        <v>120031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0"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1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15">
      <c r="B14" s="2"/>
      <c r="G14" s="1"/>
      <c r="H14" s="1" t="s">
        <v>31</v>
      </c>
      <c r="I14" s="15">
        <v>-7929120</v>
      </c>
    </row>
    <row r="15" spans="1:10" x14ac:dyDescent="0.1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11414438.529999999</v>
      </c>
    </row>
    <row r="18" spans="1:22" x14ac:dyDescent="0.15">
      <c r="G18" s="1" t="s">
        <v>12</v>
      </c>
      <c r="H18" s="2"/>
      <c r="I18" s="15">
        <v>12850812</v>
      </c>
    </row>
    <row r="19" spans="1:22" x14ac:dyDescent="0.15">
      <c r="A19" s="2"/>
      <c r="G19" s="1" t="s">
        <v>24</v>
      </c>
      <c r="H19" s="2"/>
      <c r="I19" s="15">
        <f>I18+I17-I16</f>
        <v>19265250.530000001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278509.17</v>
      </c>
      <c r="N21" s="2"/>
    </row>
    <row r="22" spans="1:22" x14ac:dyDescent="0.15">
      <c r="G22" s="1"/>
      <c r="H22" s="1" t="s">
        <v>322</v>
      </c>
      <c r="I22" s="15">
        <v>65482.94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1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830271</v>
      </c>
    </row>
    <row r="39" spans="1:23" x14ac:dyDescent="0.1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1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1"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1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1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15">
      <c r="B14" s="2"/>
      <c r="G14" s="1"/>
      <c r="H14" s="1" t="s">
        <v>31</v>
      </c>
      <c r="I14" s="15">
        <v>-11181120</v>
      </c>
    </row>
    <row r="15" spans="1:10" x14ac:dyDescent="0.1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11012206.85</v>
      </c>
    </row>
    <row r="18" spans="1:22" x14ac:dyDescent="0.15">
      <c r="G18" s="1" t="s">
        <v>12</v>
      </c>
      <c r="H18" s="2"/>
      <c r="I18" s="15">
        <v>13563228</v>
      </c>
    </row>
    <row r="19" spans="1:22" x14ac:dyDescent="0.15">
      <c r="A19" s="2"/>
      <c r="G19" s="1" t="s">
        <v>24</v>
      </c>
      <c r="H19" s="2"/>
      <c r="I19" s="15">
        <f>I18+I17-I16</f>
        <v>19575434.850000001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277155.32</v>
      </c>
      <c r="N21" s="2"/>
    </row>
    <row r="22" spans="1:22" x14ac:dyDescent="0.15">
      <c r="G22" s="1"/>
      <c r="H22" s="1" t="s">
        <v>322</v>
      </c>
      <c r="I22" s="15">
        <v>65170.62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1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313788</v>
      </c>
    </row>
    <row r="39" spans="1:23" x14ac:dyDescent="0.1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1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2"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1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1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1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15">
      <c r="B14" s="2"/>
      <c r="G14" s="1"/>
      <c r="H14" s="1" t="s">
        <v>31</v>
      </c>
      <c r="I14" s="15">
        <v>-14302440</v>
      </c>
    </row>
    <row r="15" spans="1:10" x14ac:dyDescent="0.1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14101068</v>
      </c>
    </row>
    <row r="19" spans="1:22" x14ac:dyDescent="0.15">
      <c r="A19" s="2"/>
      <c r="G19" s="1" t="s">
        <v>24</v>
      </c>
      <c r="H19" s="2"/>
      <c r="I19" s="15">
        <f>I18+I17-I16</f>
        <v>19287513.149999999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276517.8</v>
      </c>
      <c r="N21" s="2"/>
    </row>
    <row r="22" spans="1:22" x14ac:dyDescent="0.15">
      <c r="G22" s="1"/>
      <c r="H22" s="1" t="s">
        <v>322</v>
      </c>
      <c r="I22" s="15">
        <v>65023.55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1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986420</v>
      </c>
    </row>
    <row r="39" spans="1:23" x14ac:dyDescent="0.1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1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3">
    <tabColor theme="0"/>
  </sheetPr>
  <dimension ref="A1:W51"/>
  <sheetViews>
    <sheetView zoomScale="80" zoomScaleNormal="80" workbookViewId="0">
      <selection activeCell="G42" sqref="G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1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15">
      <c r="B14" s="2"/>
      <c r="G14" s="1"/>
      <c r="H14" s="1" t="s">
        <v>31</v>
      </c>
      <c r="I14" s="15">
        <v>-11773800</v>
      </c>
    </row>
    <row r="15" spans="1:10" x14ac:dyDescent="0.1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13304172</v>
      </c>
    </row>
    <row r="19" spans="1:22" x14ac:dyDescent="0.15">
      <c r="A19" s="2"/>
      <c r="G19" s="1" t="s">
        <v>24</v>
      </c>
      <c r="H19" s="2"/>
      <c r="I19" s="15">
        <f>I17+I18-I16</f>
        <v>18490617.149999999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275645.59999999998</v>
      </c>
      <c r="N21" s="2"/>
    </row>
    <row r="22" spans="1:22" x14ac:dyDescent="0.15">
      <c r="G22" s="1"/>
      <c r="H22" s="1" t="s">
        <v>322</v>
      </c>
      <c r="I22" s="15">
        <v>64822.32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1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1182448</v>
      </c>
    </row>
    <row r="39" spans="1:23" x14ac:dyDescent="0.1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1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4">
    <tabColor theme="0"/>
  </sheetPr>
  <dimension ref="A1:W51"/>
  <sheetViews>
    <sheetView zoomScale="80" zoomScaleNormal="80" workbookViewId="0">
      <selection activeCell="B14" sqref="B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1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15">
      <c r="B14" s="2"/>
      <c r="G14" s="1"/>
      <c r="H14" s="1" t="s">
        <v>31</v>
      </c>
      <c r="I14" s="15">
        <v>-16588200</v>
      </c>
    </row>
    <row r="15" spans="1:10" x14ac:dyDescent="0.1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9888025.4299999997</v>
      </c>
    </row>
    <row r="18" spans="1:22" x14ac:dyDescent="0.15">
      <c r="G18" s="1" t="s">
        <v>12</v>
      </c>
      <c r="H18" s="2"/>
      <c r="I18" s="15">
        <v>13851060</v>
      </c>
    </row>
    <row r="19" spans="1:22" x14ac:dyDescent="0.15">
      <c r="A19" s="2"/>
      <c r="G19" s="1" t="s">
        <v>24</v>
      </c>
      <c r="H19" s="2"/>
      <c r="I19" s="15">
        <f>I17+I18-I16</f>
        <v>18739085.43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274469.64</v>
      </c>
      <c r="N21" s="2"/>
    </row>
    <row r="22" spans="1:22" x14ac:dyDescent="0.15">
      <c r="G22" s="1"/>
      <c r="H22" s="1" t="s">
        <v>322</v>
      </c>
      <c r="I22" s="15">
        <v>64551.040000000001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1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521371</v>
      </c>
    </row>
    <row r="39" spans="1:23" x14ac:dyDescent="0.1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1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5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1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1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15">
      <c r="B14" s="2"/>
      <c r="G14" s="1"/>
      <c r="H14" s="1" t="s">
        <v>31</v>
      </c>
      <c r="I14" s="15">
        <v>-11028780</v>
      </c>
    </row>
    <row r="15" spans="1:10" x14ac:dyDescent="0.1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13205753.6</v>
      </c>
    </row>
    <row r="18" spans="1:22" x14ac:dyDescent="0.15">
      <c r="G18" s="1" t="s">
        <v>12</v>
      </c>
      <c r="H18" s="2"/>
      <c r="I18" s="15">
        <v>13249800</v>
      </c>
    </row>
    <row r="19" spans="1:22" x14ac:dyDescent="0.15">
      <c r="A19" s="2"/>
      <c r="G19" s="1" t="s">
        <v>24</v>
      </c>
      <c r="H19" s="2"/>
      <c r="I19" s="15">
        <f>I17+I18-I16</f>
        <v>18455553.600000001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272895.42</v>
      </c>
      <c r="N21" s="2"/>
    </row>
    <row r="22" spans="1:22" x14ac:dyDescent="0.15">
      <c r="G22" s="1"/>
      <c r="H22" s="1" t="s">
        <v>322</v>
      </c>
      <c r="I22" s="15">
        <v>64187.87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1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1673810</v>
      </c>
    </row>
    <row r="39" spans="1:23" x14ac:dyDescent="0.1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1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6">
    <tabColor theme="0"/>
  </sheetPr>
  <dimension ref="A1:W51"/>
  <sheetViews>
    <sheetView zoomScale="80" zoomScaleNormal="80" workbookViewId="0">
      <selection activeCell="B19" sqref="B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1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1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1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15">
      <c r="B14" s="2"/>
      <c r="G14" s="1"/>
      <c r="H14" s="1" t="s">
        <v>31</v>
      </c>
      <c r="I14" s="15">
        <v>-8533260</v>
      </c>
    </row>
    <row r="15" spans="1:10" x14ac:dyDescent="0.1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11050697.210000001</v>
      </c>
    </row>
    <row r="18" spans="1:22" x14ac:dyDescent="0.15">
      <c r="G18" s="1" t="s">
        <v>12</v>
      </c>
      <c r="H18" s="2"/>
      <c r="I18" s="15">
        <v>14498184</v>
      </c>
    </row>
    <row r="19" spans="1:22" x14ac:dyDescent="0.15">
      <c r="A19" s="2"/>
      <c r="G19" s="1" t="s">
        <v>24</v>
      </c>
      <c r="H19" s="2"/>
      <c r="I19" s="15">
        <f>I17+I18-I16</f>
        <v>17548881.210000001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271492.71000000002</v>
      </c>
      <c r="N21" s="2"/>
    </row>
    <row r="22" spans="1:22" x14ac:dyDescent="0.15">
      <c r="G22" s="1"/>
      <c r="H22" s="1" t="s">
        <v>322</v>
      </c>
      <c r="I22" s="15">
        <v>63864.26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1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2142196</v>
      </c>
    </row>
    <row r="39" spans="1:23" x14ac:dyDescent="0.1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1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7">
    <tabColor theme="0"/>
  </sheetPr>
  <dimension ref="A1:W5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1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1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1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15">
      <c r="B14" s="2"/>
      <c r="G14" s="1"/>
      <c r="H14" s="1" t="s">
        <v>31</v>
      </c>
      <c r="I14" s="15">
        <v>-3807180</v>
      </c>
    </row>
    <row r="15" spans="1:10" x14ac:dyDescent="0.1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5558209.4800000004</v>
      </c>
    </row>
    <row r="18" spans="1:22" x14ac:dyDescent="0.15">
      <c r="G18" s="1" t="s">
        <v>12</v>
      </c>
      <c r="H18" s="2"/>
      <c r="I18" s="15">
        <v>15827664</v>
      </c>
    </row>
    <row r="19" spans="1:22" x14ac:dyDescent="0.15">
      <c r="A19" s="2"/>
      <c r="G19" s="1" t="s">
        <v>24</v>
      </c>
      <c r="H19" s="2"/>
      <c r="I19" s="15">
        <f>I17+I18-I16</f>
        <v>16385873.48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270100.09999999998</v>
      </c>
      <c r="N21" s="2"/>
    </row>
    <row r="22" spans="1:22" x14ac:dyDescent="0.15">
      <c r="G22" s="1"/>
      <c r="H22" s="1" t="s">
        <v>322</v>
      </c>
      <c r="I22" s="15">
        <v>63542.99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1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1658695</v>
      </c>
    </row>
    <row r="39" spans="1:23" x14ac:dyDescent="0.1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1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8"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1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15">
      <c r="B14" s="2"/>
      <c r="G14" s="1"/>
      <c r="H14" s="1" t="s">
        <v>31</v>
      </c>
      <c r="I14" s="15">
        <v>-3086220</v>
      </c>
    </row>
    <row r="15" spans="1:10" x14ac:dyDescent="0.1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6778706.1900000004</v>
      </c>
    </row>
    <row r="18" spans="1:22" x14ac:dyDescent="0.15">
      <c r="G18" s="1" t="s">
        <v>12</v>
      </c>
      <c r="H18" s="2"/>
      <c r="I18" s="15">
        <v>15147000</v>
      </c>
    </row>
    <row r="19" spans="1:22" x14ac:dyDescent="0.15">
      <c r="A19" s="2"/>
      <c r="G19" s="1" t="s">
        <v>24</v>
      </c>
      <c r="H19" s="2"/>
      <c r="I19" s="15">
        <f>I17+I18-I16</f>
        <v>16925706.190000001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269178.14</v>
      </c>
      <c r="N21" s="2"/>
    </row>
    <row r="22" spans="1:22" x14ac:dyDescent="0.15">
      <c r="G22" s="1"/>
      <c r="H22" s="1" t="s">
        <v>322</v>
      </c>
      <c r="I22" s="15">
        <v>63330.28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1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1340311</v>
      </c>
    </row>
    <row r="39" spans="1:23" x14ac:dyDescent="0.1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1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9"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1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15">
      <c r="B14" s="2"/>
      <c r="G14" s="1"/>
      <c r="H14" s="1" t="s">
        <v>31</v>
      </c>
      <c r="I14" s="15">
        <v>-21278740</v>
      </c>
    </row>
    <row r="15" spans="1:10" x14ac:dyDescent="0.1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5045193.1100000003</v>
      </c>
    </row>
    <row r="18" spans="1:22" x14ac:dyDescent="0.15">
      <c r="G18" s="1" t="s">
        <v>12</v>
      </c>
      <c r="H18" s="2"/>
      <c r="I18" s="15">
        <v>15659472</v>
      </c>
    </row>
    <row r="19" spans="1:22" x14ac:dyDescent="0.15">
      <c r="A19" s="2"/>
      <c r="G19" s="1" t="s">
        <v>24</v>
      </c>
      <c r="H19" s="2"/>
      <c r="I19" s="15">
        <f>I17+I18-I16</f>
        <v>15704665.109999999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268719.03999999998</v>
      </c>
      <c r="N21" s="2"/>
    </row>
    <row r="22" spans="1:22" x14ac:dyDescent="0.15">
      <c r="G22" s="1"/>
      <c r="H22" s="1" t="s">
        <v>322</v>
      </c>
      <c r="I22" s="15">
        <v>63224.36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1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-378842</v>
      </c>
    </row>
    <row r="39" spans="1:23" x14ac:dyDescent="0.1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1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8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1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1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1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1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1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1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1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1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1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5717479.29</v>
      </c>
    </row>
    <row r="18" spans="1:14" x14ac:dyDescent="0.15">
      <c r="G18" s="1" t="s">
        <v>12</v>
      </c>
      <c r="H18" s="2"/>
      <c r="I18" s="15">
        <v>6354333</v>
      </c>
    </row>
    <row r="19" spans="1:14" x14ac:dyDescent="0.15">
      <c r="A19" s="2"/>
      <c r="G19" s="1" t="s">
        <v>24</v>
      </c>
      <c r="H19" s="2"/>
      <c r="I19" s="15">
        <f>I18+I17-I16</f>
        <v>14071812.289999999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113234.32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1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1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15">
      <c r="A28" s="1" t="s">
        <v>356</v>
      </c>
      <c r="B28" s="2">
        <f>B12+E8+I26</f>
        <v>2724.83</v>
      </c>
    </row>
    <row r="29" spans="1:14" x14ac:dyDescent="0.15">
      <c r="A29" s="1" t="s">
        <v>383</v>
      </c>
      <c r="B29" s="2">
        <f>B15+E11+I27</f>
        <v>58964.36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1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-30347</v>
      </c>
    </row>
    <row r="44" spans="1:23" x14ac:dyDescent="0.15">
      <c r="A44" s="8" t="s">
        <v>233</v>
      </c>
      <c r="D44" s="1" t="s">
        <v>375</v>
      </c>
      <c r="E44" s="2">
        <v>-54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0"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1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15">
      <c r="B14" s="2"/>
      <c r="G14" s="1"/>
      <c r="H14" s="1" t="s">
        <v>31</v>
      </c>
      <c r="I14" s="15">
        <v>-1514880</v>
      </c>
    </row>
    <row r="15" spans="1:10" x14ac:dyDescent="0.1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5253528.72</v>
      </c>
    </row>
    <row r="18" spans="1:22" x14ac:dyDescent="0.15">
      <c r="G18" s="1" t="s">
        <v>12</v>
      </c>
      <c r="H18" s="2"/>
      <c r="I18" s="15">
        <v>15145152</v>
      </c>
    </row>
    <row r="19" spans="1:22" x14ac:dyDescent="0.15">
      <c r="A19" s="2"/>
      <c r="G19" s="1" t="s">
        <v>24</v>
      </c>
      <c r="H19" s="2"/>
      <c r="I19" s="15">
        <f>I17+I18-I16</f>
        <v>15398680.719999999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268417.31</v>
      </c>
      <c r="N21" s="2"/>
    </row>
    <row r="22" spans="1:22" x14ac:dyDescent="0.15">
      <c r="G22" s="1"/>
      <c r="H22" s="1" t="s">
        <v>322</v>
      </c>
      <c r="I22" s="15">
        <v>63154.75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1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-641232</v>
      </c>
    </row>
    <row r="39" spans="1:23" x14ac:dyDescent="0.1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1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1">
    <tabColor theme="0"/>
  </sheetPr>
  <dimension ref="A1:W51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1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15">
      <c r="B14" s="2"/>
      <c r="G14" s="1"/>
      <c r="H14" s="1" t="s">
        <v>31</v>
      </c>
      <c r="I14" s="15">
        <v>-2280780</v>
      </c>
    </row>
    <row r="15" spans="1:10" x14ac:dyDescent="0.1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5787628.79</v>
      </c>
    </row>
    <row r="18" spans="1:22" x14ac:dyDescent="0.15">
      <c r="G18" s="1" t="s">
        <v>12</v>
      </c>
      <c r="H18" s="2"/>
      <c r="I18" s="15">
        <v>14905836</v>
      </c>
    </row>
    <row r="19" spans="1:22" x14ac:dyDescent="0.15">
      <c r="A19" s="2"/>
      <c r="G19" s="1" t="s">
        <v>24</v>
      </c>
      <c r="H19" s="2"/>
      <c r="I19" s="15">
        <f>I17+I18-I16</f>
        <v>15693464.789999999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268191.59000000003</v>
      </c>
      <c r="N21" s="2"/>
    </row>
    <row r="22" spans="1:22" x14ac:dyDescent="0.15">
      <c r="G22" s="1"/>
      <c r="H22" s="1" t="s">
        <v>322</v>
      </c>
      <c r="I22" s="15">
        <v>63102.68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1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-581566</v>
      </c>
    </row>
    <row r="39" spans="1:23" x14ac:dyDescent="0.1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1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2"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1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15">
      <c r="B14" s="2"/>
      <c r="G14" s="1"/>
      <c r="H14" s="1" t="s">
        <v>31</v>
      </c>
      <c r="I14" s="15">
        <v>-2270640</v>
      </c>
    </row>
    <row r="15" spans="1:10" x14ac:dyDescent="0.1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6591730.0999999996</v>
      </c>
    </row>
    <row r="18" spans="1:22" x14ac:dyDescent="0.15">
      <c r="G18" s="1" t="s">
        <v>12</v>
      </c>
      <c r="H18" s="2"/>
      <c r="I18" s="15">
        <v>13978416</v>
      </c>
    </row>
    <row r="19" spans="1:22" x14ac:dyDescent="0.15">
      <c r="A19" s="2"/>
      <c r="G19" s="1" t="s">
        <v>24</v>
      </c>
      <c r="H19" s="2"/>
      <c r="I19" s="15">
        <f>I17+I18-I16</f>
        <v>15570146.100000001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267440.45</v>
      </c>
      <c r="N21" s="2"/>
    </row>
    <row r="22" spans="1:22" x14ac:dyDescent="0.15">
      <c r="G22" s="1"/>
      <c r="H22" s="1" t="s">
        <v>322</v>
      </c>
      <c r="I22" s="15">
        <v>62929.37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1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-309588</v>
      </c>
    </row>
    <row r="39" spans="1:23" x14ac:dyDescent="0.1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1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3"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15">
      <c r="B14" s="2"/>
      <c r="G14" s="1"/>
      <c r="H14" s="1" t="s">
        <v>31</v>
      </c>
      <c r="I14" s="15">
        <v>-1491840</v>
      </c>
    </row>
    <row r="15" spans="1:10" x14ac:dyDescent="0.1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3058998.76</v>
      </c>
    </row>
    <row r="18" spans="1:22" x14ac:dyDescent="0.15">
      <c r="G18" s="1" t="s">
        <v>12</v>
      </c>
      <c r="H18" s="2"/>
      <c r="I18" s="15">
        <v>13290924</v>
      </c>
    </row>
    <row r="19" spans="1:22" x14ac:dyDescent="0.15">
      <c r="A19" s="2"/>
      <c r="G19" s="1" t="s">
        <v>24</v>
      </c>
      <c r="H19" s="2"/>
      <c r="I19" s="15">
        <f>I17+I18-I16</f>
        <v>14349922.76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267142.86</v>
      </c>
      <c r="N21" s="2"/>
    </row>
    <row r="22" spans="1:22" x14ac:dyDescent="0.15">
      <c r="G22" s="1"/>
      <c r="H22" s="1" t="s">
        <v>322</v>
      </c>
      <c r="I22" s="15">
        <v>62860.71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1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555292</v>
      </c>
    </row>
    <row r="39" spans="1:23" x14ac:dyDescent="0.1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1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4"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1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1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1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15">
      <c r="B14" s="2"/>
      <c r="G14" s="1"/>
      <c r="H14" s="1" t="s">
        <v>31</v>
      </c>
      <c r="I14" s="15">
        <v>-753420</v>
      </c>
    </row>
    <row r="15" spans="1:10" x14ac:dyDescent="0.1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5331206.84</v>
      </c>
    </row>
    <row r="18" spans="1:22" x14ac:dyDescent="0.15">
      <c r="G18" s="1" t="s">
        <v>12</v>
      </c>
      <c r="H18" s="2"/>
      <c r="I18" s="15">
        <v>11641968</v>
      </c>
    </row>
    <row r="19" spans="1:22" x14ac:dyDescent="0.15">
      <c r="A19" s="2"/>
      <c r="G19" s="1" t="s">
        <v>24</v>
      </c>
      <c r="H19" s="2"/>
      <c r="I19" s="15">
        <f>I17+I18-I16</f>
        <v>14973174.84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266180.23</v>
      </c>
      <c r="N21" s="2"/>
    </row>
    <row r="22" spans="1:22" x14ac:dyDescent="0.15">
      <c r="G22" s="1"/>
      <c r="H22" s="1" t="s">
        <v>322</v>
      </c>
      <c r="I22" s="15">
        <v>62638.63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1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-314039</v>
      </c>
    </row>
    <row r="39" spans="1:23" x14ac:dyDescent="0.1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1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5"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15">
      <c r="B14" s="2"/>
      <c r="G14" s="1"/>
      <c r="H14" s="1" t="s">
        <v>31</v>
      </c>
      <c r="I14" s="15">
        <v>-2274840</v>
      </c>
    </row>
    <row r="15" spans="1:10" x14ac:dyDescent="0.1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5741924.1399999997</v>
      </c>
    </row>
    <row r="18" spans="1:22" x14ac:dyDescent="0.1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1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265806.14</v>
      </c>
      <c r="N21" s="2"/>
    </row>
    <row r="22" spans="1:22" x14ac:dyDescent="0.15">
      <c r="G22" s="1"/>
      <c r="H22" s="1" t="s">
        <v>322</v>
      </c>
      <c r="I22" s="15">
        <v>62552.33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1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-355830</v>
      </c>
    </row>
    <row r="39" spans="1:23" x14ac:dyDescent="0.1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1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6"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1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1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15">
      <c r="B14" s="2"/>
      <c r="G14" s="1"/>
      <c r="H14" s="1" t="s">
        <v>31</v>
      </c>
      <c r="I14" s="15">
        <v>-2278800</v>
      </c>
    </row>
    <row r="15" spans="1:10" x14ac:dyDescent="0.1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265506.01</v>
      </c>
      <c r="N21" s="2"/>
    </row>
    <row r="22" spans="1:22" x14ac:dyDescent="0.15">
      <c r="G22" s="1"/>
      <c r="H22" s="1" t="s">
        <v>39</v>
      </c>
      <c r="I22" s="15">
        <v>62483.09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1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-433291</v>
      </c>
    </row>
    <row r="39" spans="1:23" x14ac:dyDescent="0.1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1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7"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1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1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1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15">
      <c r="B14" s="2"/>
      <c r="G14" s="1"/>
      <c r="H14" s="1" t="s">
        <v>31</v>
      </c>
      <c r="I14" s="15">
        <v>-3020280</v>
      </c>
    </row>
    <row r="15" spans="1:10" x14ac:dyDescent="0.1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265130.32</v>
      </c>
      <c r="N21" s="2"/>
    </row>
    <row r="22" spans="1:22" x14ac:dyDescent="0.15">
      <c r="G22" s="1"/>
      <c r="H22" s="1" t="s">
        <v>39</v>
      </c>
      <c r="I22" s="15">
        <v>62396.42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1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-1679261</v>
      </c>
    </row>
    <row r="39" spans="1:23" x14ac:dyDescent="0.1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1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1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1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1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1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1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1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1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1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8">
    <tabColor theme="0"/>
  </sheetPr>
  <dimension ref="A1:W51"/>
  <sheetViews>
    <sheetView zoomScale="80" zoomScaleNormal="80" workbookViewId="0">
      <selection activeCell="B5" sqref="B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1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1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15">
      <c r="B14" s="2"/>
      <c r="G14" s="1"/>
      <c r="H14" s="1" t="s">
        <v>31</v>
      </c>
      <c r="I14" s="15">
        <v>-2278620</v>
      </c>
    </row>
    <row r="15" spans="1:10" x14ac:dyDescent="0.1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7606978.8499999996</v>
      </c>
    </row>
    <row r="18" spans="1:22" x14ac:dyDescent="0.15">
      <c r="G18" s="1" t="s">
        <v>12</v>
      </c>
      <c r="H18" s="2"/>
      <c r="I18" s="15">
        <v>9777108</v>
      </c>
    </row>
    <row r="19" spans="1:22" x14ac:dyDescent="0.15">
      <c r="A19" s="2"/>
      <c r="G19" s="1" t="s">
        <v>24</v>
      </c>
      <c r="H19" s="2"/>
      <c r="I19" s="15">
        <f>I17+I18-I16</f>
        <v>15384086.850000001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62240.52</v>
      </c>
      <c r="N21" s="2"/>
    </row>
    <row r="22" spans="1:22" x14ac:dyDescent="0.15">
      <c r="G22" s="1"/>
      <c r="H22" s="1" t="s">
        <v>39</v>
      </c>
      <c r="I22" s="15">
        <v>264454.53999999998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1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-250759</v>
      </c>
    </row>
    <row r="39" spans="1:23" x14ac:dyDescent="0.1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1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9"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1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1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1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15">
      <c r="B14" s="2"/>
      <c r="G14" s="1"/>
      <c r="H14" s="1" t="s">
        <v>31</v>
      </c>
      <c r="I14" s="15">
        <v>-3775080</v>
      </c>
    </row>
    <row r="15" spans="1:10" x14ac:dyDescent="0.1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7970981.2699999996</v>
      </c>
    </row>
    <row r="18" spans="1:22" x14ac:dyDescent="0.15">
      <c r="G18" s="1" t="s">
        <v>12</v>
      </c>
      <c r="H18" s="2"/>
      <c r="I18" s="15">
        <v>9302856</v>
      </c>
    </row>
    <row r="19" spans="1:22" x14ac:dyDescent="0.15">
      <c r="A19" s="2"/>
      <c r="G19" s="1" t="s">
        <v>24</v>
      </c>
      <c r="H19" s="2"/>
      <c r="I19" s="15">
        <f>I17+I18-I16</f>
        <v>15273837.27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263928.28999999998</v>
      </c>
      <c r="N21" s="2"/>
    </row>
    <row r="22" spans="1:22" x14ac:dyDescent="0.15">
      <c r="G22" s="1"/>
      <c r="H22" s="1" t="s">
        <v>39</v>
      </c>
      <c r="I22" s="15">
        <v>62119.1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1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111444</v>
      </c>
    </row>
    <row r="39" spans="1:23" x14ac:dyDescent="0.1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1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9"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1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1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1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1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1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1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1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7022673.71</v>
      </c>
    </row>
    <row r="18" spans="1:14" x14ac:dyDescent="0.15">
      <c r="G18" s="1" t="s">
        <v>12</v>
      </c>
      <c r="H18" s="2"/>
      <c r="I18" s="15">
        <v>5059872</v>
      </c>
    </row>
    <row r="19" spans="1:14" x14ac:dyDescent="0.15">
      <c r="A19" s="2"/>
      <c r="G19" s="1" t="s">
        <v>24</v>
      </c>
      <c r="H19" s="2"/>
      <c r="I19" s="15">
        <f>I18+I17-I16</f>
        <v>14082545.710000001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112854.9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1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1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15">
      <c r="A28" s="1" t="s">
        <v>356</v>
      </c>
      <c r="B28" s="2">
        <f>B12+E8+I26</f>
        <v>3993.3900000000003</v>
      </c>
    </row>
    <row r="29" spans="1:14" x14ac:dyDescent="0.15">
      <c r="A29" s="1" t="s">
        <v>383</v>
      </c>
      <c r="B29" s="2">
        <f>B15+E11+I27</f>
        <v>56239.529999999984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1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55232</v>
      </c>
    </row>
    <row r="44" spans="1:23" x14ac:dyDescent="0.15">
      <c r="A44" s="8" t="s">
        <v>233</v>
      </c>
      <c r="D44" s="1" t="s">
        <v>375</v>
      </c>
      <c r="E44" s="2">
        <v>51075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0">
    <tabColor theme="0"/>
  </sheetPr>
  <dimension ref="A1:W51"/>
  <sheetViews>
    <sheetView zoomScale="80" zoomScaleNormal="80" workbookViewId="0">
      <selection activeCell="E6" sqref="E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1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1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1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15">
      <c r="B14" s="2"/>
      <c r="G14" s="1"/>
      <c r="H14" s="1" t="s">
        <v>31</v>
      </c>
      <c r="I14" s="15">
        <v>-2253240</v>
      </c>
    </row>
    <row r="15" spans="1:10" x14ac:dyDescent="0.1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8935761.7300000004</v>
      </c>
    </row>
    <row r="18" spans="1:22" x14ac:dyDescent="0.15">
      <c r="G18" s="1" t="s">
        <v>12</v>
      </c>
      <c r="H18" s="2"/>
      <c r="I18" s="15">
        <v>8037792</v>
      </c>
    </row>
    <row r="19" spans="1:22" x14ac:dyDescent="0.15">
      <c r="A19" s="2"/>
      <c r="G19" s="1" t="s">
        <v>24</v>
      </c>
      <c r="H19" s="2"/>
      <c r="I19" s="15">
        <f>I17+I18-I16</f>
        <v>14973553.73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263176.36</v>
      </c>
      <c r="N21" s="2"/>
    </row>
    <row r="22" spans="1:22" x14ac:dyDescent="0.15">
      <c r="G22" s="1"/>
      <c r="H22" s="1" t="s">
        <v>39</v>
      </c>
      <c r="I22" s="15">
        <v>61945.64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1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349373</v>
      </c>
    </row>
    <row r="39" spans="1:23" x14ac:dyDescent="0.1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1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1"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1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6867945.8700000001</v>
      </c>
    </row>
    <row r="18" spans="1:22" x14ac:dyDescent="0.15">
      <c r="G18" s="1" t="s">
        <v>12</v>
      </c>
      <c r="H18" s="2"/>
      <c r="I18" s="15">
        <v>8021832</v>
      </c>
    </row>
    <row r="19" spans="1:22" x14ac:dyDescent="0.15">
      <c r="A19" s="2"/>
      <c r="G19" s="1" t="s">
        <v>24</v>
      </c>
      <c r="H19" s="2"/>
      <c r="I19" s="15">
        <f>I17+I18-I16</f>
        <v>14889777.870000001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262503.84999999998</v>
      </c>
      <c r="N21" s="2"/>
    </row>
    <row r="22" spans="1:22" x14ac:dyDescent="0.15">
      <c r="G22" s="1"/>
      <c r="H22" s="1" t="s">
        <v>39</v>
      </c>
      <c r="I22" s="15">
        <v>61790.5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1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589042</v>
      </c>
    </row>
    <row r="39" spans="1:23" x14ac:dyDescent="0.1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1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2">
    <tabColor theme="0"/>
  </sheetPr>
  <dimension ref="A1:W51"/>
  <sheetViews>
    <sheetView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1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1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7521574.5199999996</v>
      </c>
    </row>
    <row r="18" spans="1:22" x14ac:dyDescent="0.15">
      <c r="G18" s="1" t="s">
        <v>12</v>
      </c>
      <c r="H18" s="2"/>
      <c r="I18" s="15">
        <v>6895248</v>
      </c>
    </row>
    <row r="19" spans="1:22" x14ac:dyDescent="0.15">
      <c r="A19" s="2"/>
      <c r="G19" s="1" t="s">
        <v>24</v>
      </c>
      <c r="H19" s="2"/>
      <c r="I19" s="15">
        <f>I17+I18-I16</f>
        <v>14416822.52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261690.4</v>
      </c>
      <c r="N21" s="2"/>
    </row>
    <row r="22" spans="1:22" x14ac:dyDescent="0.15">
      <c r="G22" s="1"/>
      <c r="H22" s="1" t="s">
        <v>39</v>
      </c>
      <c r="I22" s="15">
        <v>61602.85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1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730362</v>
      </c>
    </row>
    <row r="39" spans="1:23" x14ac:dyDescent="0.1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1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3">
    <tabColor theme="0"/>
  </sheetPr>
  <dimension ref="A1:W51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1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1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7805385.8200000003</v>
      </c>
    </row>
    <row r="18" spans="1:22" x14ac:dyDescent="0.15">
      <c r="G18" s="1" t="s">
        <v>12</v>
      </c>
      <c r="H18" s="2"/>
      <c r="I18" s="15">
        <v>6418104</v>
      </c>
    </row>
    <row r="19" spans="1:22" x14ac:dyDescent="0.15">
      <c r="A19" s="2"/>
      <c r="G19" s="1" t="s">
        <v>24</v>
      </c>
      <c r="H19" s="2"/>
      <c r="I19" s="15">
        <f>I17+I18-I16</f>
        <v>14223489.82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261030.26</v>
      </c>
      <c r="N21" s="2"/>
    </row>
    <row r="22" spans="1:22" x14ac:dyDescent="0.15">
      <c r="G22" s="1"/>
      <c r="H22" s="1" t="s">
        <v>39</v>
      </c>
      <c r="I22" s="15">
        <v>61450.55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1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487860</v>
      </c>
    </row>
    <row r="39" spans="1:23" x14ac:dyDescent="0.1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1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4">
    <tabColor theme="0"/>
  </sheetPr>
  <dimension ref="A1:W51"/>
  <sheetViews>
    <sheetView zoomScale="80" zoomScaleNormal="80" workbookViewId="0">
      <selection activeCell="E22" sqref="E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1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1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15">
      <c r="B14" s="2"/>
      <c r="G14" s="1"/>
      <c r="H14" s="1" t="s">
        <v>31</v>
      </c>
      <c r="I14" s="15">
        <v>-738480</v>
      </c>
    </row>
    <row r="15" spans="1:10" x14ac:dyDescent="0.1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7686799.3499999996</v>
      </c>
    </row>
    <row r="18" spans="1:22" x14ac:dyDescent="0.15">
      <c r="G18" s="1" t="s">
        <v>12</v>
      </c>
      <c r="H18" s="2"/>
      <c r="I18" s="15">
        <v>6574860</v>
      </c>
    </row>
    <row r="19" spans="1:22" x14ac:dyDescent="0.15">
      <c r="A19" s="2"/>
      <c r="G19" s="1" t="s">
        <v>24</v>
      </c>
      <c r="H19" s="2"/>
      <c r="I19" s="15">
        <f>I17+I18-I16</f>
        <v>14261659.35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260590.19</v>
      </c>
      <c r="N21" s="2"/>
    </row>
    <row r="22" spans="1:22" x14ac:dyDescent="0.15">
      <c r="G22" s="1"/>
      <c r="H22" s="1" t="s">
        <v>39</v>
      </c>
      <c r="I22" s="15">
        <v>61349.02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1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868988</v>
      </c>
    </row>
    <row r="39" spans="1:23" x14ac:dyDescent="0.1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1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5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1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1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15">
      <c r="B14" s="2"/>
      <c r="G14" s="1"/>
      <c r="H14" s="1" t="s">
        <v>31</v>
      </c>
      <c r="I14" s="15">
        <v>-730200</v>
      </c>
    </row>
    <row r="15" spans="1:10" x14ac:dyDescent="0.1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6772050.9100000001</v>
      </c>
    </row>
    <row r="18" spans="1:22" x14ac:dyDescent="0.15">
      <c r="G18" s="1" t="s">
        <v>12</v>
      </c>
      <c r="H18" s="2"/>
      <c r="I18" s="15">
        <v>7076232</v>
      </c>
    </row>
    <row r="19" spans="1:22" x14ac:dyDescent="0.15">
      <c r="A19" s="2"/>
      <c r="G19" s="1" t="s">
        <v>24</v>
      </c>
      <c r="H19" s="2"/>
      <c r="I19" s="15">
        <f>I17+I18-I16</f>
        <v>13848282.91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260297.33</v>
      </c>
      <c r="N21" s="2"/>
    </row>
    <row r="22" spans="1:22" x14ac:dyDescent="0.15">
      <c r="G22" s="1"/>
      <c r="H22" s="1" t="s">
        <v>39</v>
      </c>
      <c r="I22" s="15">
        <v>61281.46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1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932687</v>
      </c>
    </row>
    <row r="39" spans="1:23" x14ac:dyDescent="0.1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1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6">
    <tabColor theme="0"/>
  </sheetPr>
  <dimension ref="A1:W5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1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1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15">
      <c r="B14" s="2"/>
      <c r="G14" s="1"/>
      <c r="H14" s="1" t="s">
        <v>31</v>
      </c>
      <c r="I14" s="15">
        <v>-2186040</v>
      </c>
    </row>
    <row r="15" spans="1:10" x14ac:dyDescent="0.1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6704611.9900000002</v>
      </c>
    </row>
    <row r="18" spans="1:22" x14ac:dyDescent="0.15">
      <c r="G18" s="1" t="s">
        <v>12</v>
      </c>
      <c r="H18" s="2"/>
      <c r="I18" s="15">
        <v>7244940</v>
      </c>
    </row>
    <row r="19" spans="1:22" x14ac:dyDescent="0.15">
      <c r="A19" s="2"/>
      <c r="G19" s="1" t="s">
        <v>24</v>
      </c>
      <c r="H19" s="2"/>
      <c r="I19" s="15">
        <f>I17+I18-I16</f>
        <v>13949551.99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259638.19</v>
      </c>
      <c r="N21" s="2"/>
    </row>
    <row r="22" spans="1:22" x14ac:dyDescent="0.15">
      <c r="G22" s="1"/>
      <c r="H22" s="1" t="s">
        <v>39</v>
      </c>
      <c r="I22" s="15">
        <v>61129.38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1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53702</v>
      </c>
    </row>
    <row r="39" spans="1:23" x14ac:dyDescent="0.1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1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7">
    <tabColor theme="0"/>
  </sheetPr>
  <dimension ref="A1:W51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1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1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15">
      <c r="B14" s="2"/>
      <c r="G14" s="1"/>
      <c r="H14" s="1" t="s">
        <v>31</v>
      </c>
      <c r="I14" s="15">
        <v>-5920680</v>
      </c>
    </row>
    <row r="15" spans="1:10" x14ac:dyDescent="0.1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7116431.5700000003</v>
      </c>
    </row>
    <row r="18" spans="1:22" x14ac:dyDescent="0.15">
      <c r="G18" s="1" t="s">
        <v>12</v>
      </c>
      <c r="H18" s="2"/>
      <c r="I18" s="15">
        <v>6996012</v>
      </c>
    </row>
    <row r="19" spans="1:22" x14ac:dyDescent="0.15">
      <c r="A19" s="2"/>
      <c r="G19" s="1" t="s">
        <v>24</v>
      </c>
      <c r="H19" s="2"/>
      <c r="I19" s="15">
        <f>I17+I18-I16</f>
        <v>14112443.57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258686.36</v>
      </c>
      <c r="N21" s="2"/>
    </row>
    <row r="22" spans="1:22" x14ac:dyDescent="0.15">
      <c r="G22" s="1"/>
      <c r="H22" s="1" t="s">
        <v>39</v>
      </c>
      <c r="I22" s="15">
        <v>60909.8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1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-144788</v>
      </c>
    </row>
    <row r="39" spans="1:23" x14ac:dyDescent="0.1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8"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1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1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1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1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15">
      <c r="B14" s="2"/>
      <c r="G14" s="1"/>
      <c r="H14" s="1" t="s">
        <v>31</v>
      </c>
      <c r="I14" s="15">
        <v>-7449600</v>
      </c>
    </row>
    <row r="15" spans="1:10" x14ac:dyDescent="0.1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7333595.54</v>
      </c>
    </row>
    <row r="18" spans="1:22" x14ac:dyDescent="0.15">
      <c r="G18" s="1" t="s">
        <v>12</v>
      </c>
      <c r="H18" s="2"/>
      <c r="I18" s="15">
        <v>7073712</v>
      </c>
    </row>
    <row r="19" spans="1:22" x14ac:dyDescent="0.15">
      <c r="A19" s="2"/>
      <c r="G19" s="1" t="s">
        <v>24</v>
      </c>
      <c r="H19" s="2"/>
      <c r="I19" s="15">
        <f>I18+I17-I16</f>
        <v>14407307.539999999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258101.35</v>
      </c>
      <c r="N21" s="2"/>
    </row>
    <row r="22" spans="1:22" x14ac:dyDescent="0.15">
      <c r="G22" s="1"/>
      <c r="H22" s="1" t="s">
        <v>39</v>
      </c>
      <c r="I22" s="15">
        <v>60774.83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1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1078826</v>
      </c>
    </row>
    <row r="39" spans="1:23" x14ac:dyDescent="0.1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1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9"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1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1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15">
      <c r="B14" s="2"/>
      <c r="G14" s="1"/>
      <c r="H14" s="1" t="s">
        <v>31</v>
      </c>
      <c r="I14" s="15">
        <v>-8973840</v>
      </c>
    </row>
    <row r="15" spans="1:10" x14ac:dyDescent="0.1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6984988.4500000002</v>
      </c>
    </row>
    <row r="18" spans="1:22" x14ac:dyDescent="0.15">
      <c r="G18" s="1" t="s">
        <v>12</v>
      </c>
      <c r="H18" s="2"/>
      <c r="I18" s="15">
        <v>7363836</v>
      </c>
    </row>
    <row r="19" spans="1:22" x14ac:dyDescent="0.15">
      <c r="A19" s="2"/>
      <c r="G19" s="1" t="s">
        <v>24</v>
      </c>
      <c r="H19" s="2"/>
      <c r="I19" s="15">
        <f>I18+I17-I16</f>
        <v>14348824.449999999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256909.78</v>
      </c>
      <c r="N21" s="2"/>
    </row>
    <row r="22" spans="1:22" x14ac:dyDescent="0.15">
      <c r="G22" s="1"/>
      <c r="H22" s="1" t="s">
        <v>39</v>
      </c>
      <c r="I22" s="15">
        <v>60499.92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1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376858</v>
      </c>
    </row>
    <row r="39" spans="1:23" x14ac:dyDescent="0.1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1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2">
    <tabColor theme="0"/>
  </sheetPr>
  <dimension ref="A1:W50"/>
  <sheetViews>
    <sheetView zoomScale="90" zoomScaleNormal="90" workbookViewId="0">
      <selection activeCell="E16" sqref="E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1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1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1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1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-2000000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128329.4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1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1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15">
      <c r="A28" s="1" t="s">
        <v>356</v>
      </c>
      <c r="B28" s="2">
        <f>B12+E8+I26</f>
        <v>6906.55</v>
      </c>
    </row>
    <row r="29" spans="1:14" x14ac:dyDescent="0.15">
      <c r="A29" s="1" t="s">
        <v>383</v>
      </c>
      <c r="B29" s="2">
        <f>B15+E11+I27</f>
        <v>106515.68999999999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1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1383434</v>
      </c>
      <c r="G43" s="2"/>
    </row>
    <row r="44" spans="1:23" x14ac:dyDescent="0.15">
      <c r="A44" s="8" t="s">
        <v>233</v>
      </c>
      <c r="D44" s="1" t="s">
        <v>375</v>
      </c>
      <c r="E44" s="2">
        <v>-614894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0"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1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1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1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1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1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1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1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1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7763594.6399999997</v>
      </c>
    </row>
    <row r="18" spans="1:14" x14ac:dyDescent="0.15">
      <c r="G18" s="1" t="s">
        <v>12</v>
      </c>
      <c r="H18" s="2"/>
      <c r="I18" s="15">
        <v>4605561</v>
      </c>
    </row>
    <row r="19" spans="1:14" x14ac:dyDescent="0.15">
      <c r="A19" s="2"/>
      <c r="G19" s="1" t="s">
        <v>24</v>
      </c>
      <c r="H19" s="2"/>
      <c r="I19" s="15">
        <f>I18+I17-I16</f>
        <v>14369155.640000001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111878.97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1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1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15">
      <c r="A28" s="1" t="s">
        <v>356</v>
      </c>
      <c r="B28" s="2">
        <f>B12+E8+I26</f>
        <v>2964.77</v>
      </c>
    </row>
    <row r="29" spans="1:14" x14ac:dyDescent="0.15">
      <c r="A29" s="1" t="s">
        <v>383</v>
      </c>
      <c r="B29" s="2">
        <f>B15+E11+I27</f>
        <v>52245.509999999995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1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150455</v>
      </c>
    </row>
    <row r="44" spans="1:23" x14ac:dyDescent="0.15">
      <c r="A44" s="8" t="s">
        <v>233</v>
      </c>
      <c r="D44" s="1" t="s">
        <v>375</v>
      </c>
      <c r="E44" s="2">
        <v>84229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0"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1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1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1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15">
      <c r="B14" s="2"/>
      <c r="G14" s="1"/>
      <c r="H14" s="1" t="s">
        <v>31</v>
      </c>
      <c r="I14" s="15">
        <v>-6782940</v>
      </c>
    </row>
    <row r="15" spans="1:10" x14ac:dyDescent="0.1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8390440.3900000006</v>
      </c>
    </row>
    <row r="18" spans="1:22" x14ac:dyDescent="0.15">
      <c r="G18" s="1" t="s">
        <v>12</v>
      </c>
      <c r="H18" s="2"/>
      <c r="I18" s="15">
        <v>6051684</v>
      </c>
    </row>
    <row r="19" spans="1:22" x14ac:dyDescent="0.15">
      <c r="A19" s="2"/>
      <c r="G19" s="1" t="s">
        <v>24</v>
      </c>
      <c r="H19" s="2"/>
      <c r="I19" s="15">
        <f>I18+I17-I16</f>
        <v>14442124.390000001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255271.49</v>
      </c>
      <c r="N21" s="2"/>
    </row>
    <row r="22" spans="1:22" x14ac:dyDescent="0.15">
      <c r="G22" s="1"/>
      <c r="H22" s="1" t="s">
        <v>39</v>
      </c>
      <c r="I22" s="15">
        <v>60121.98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1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321249</v>
      </c>
    </row>
    <row r="39" spans="1:23" x14ac:dyDescent="0.1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1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>
    <tabColor theme="0"/>
  </sheetPr>
  <dimension ref="A1:W51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1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1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15">
      <c r="B14" s="2"/>
      <c r="G14" s="1"/>
      <c r="H14" s="1" t="s">
        <v>31</v>
      </c>
      <c r="I14" s="15">
        <v>-11193300</v>
      </c>
    </row>
    <row r="15" spans="1:10" x14ac:dyDescent="0.1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9821013.0199999996</v>
      </c>
    </row>
    <row r="18" spans="1:22" x14ac:dyDescent="0.15">
      <c r="G18" s="1" t="s">
        <v>12</v>
      </c>
      <c r="H18" s="2"/>
      <c r="I18" s="15">
        <v>6446448</v>
      </c>
    </row>
    <row r="19" spans="1:22" x14ac:dyDescent="0.15">
      <c r="A19" s="2"/>
      <c r="G19" s="1" t="s">
        <v>24</v>
      </c>
      <c r="H19" s="2"/>
      <c r="I19" s="15">
        <f>I18+I17-I16</f>
        <v>14267461.02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254601.22</v>
      </c>
      <c r="N21" s="2"/>
    </row>
    <row r="22" spans="1:22" x14ac:dyDescent="0.15">
      <c r="G22" s="1"/>
      <c r="H22" s="1" t="s">
        <v>39</v>
      </c>
      <c r="I22" s="15">
        <v>59967.35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1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318806</v>
      </c>
    </row>
    <row r="39" spans="1:23" x14ac:dyDescent="0.1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1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2">
    <tabColor theme="0"/>
  </sheetPr>
  <dimension ref="A1:W51"/>
  <sheetViews>
    <sheetView zoomScale="80" zoomScaleNormal="80" workbookViewId="0">
      <selection activeCell="D25" sqref="D2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15">
      <c r="B14" s="2"/>
      <c r="G14" s="1"/>
      <c r="H14" s="1" t="s">
        <v>31</v>
      </c>
      <c r="I14" s="15">
        <v>-3670620</v>
      </c>
    </row>
    <row r="15" spans="1:10" x14ac:dyDescent="0.1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12756343.289999999</v>
      </c>
    </row>
    <row r="18" spans="1:22" x14ac:dyDescent="0.15">
      <c r="G18" s="1" t="s">
        <v>12</v>
      </c>
      <c r="H18" s="2"/>
      <c r="I18" s="15">
        <v>6246408</v>
      </c>
    </row>
    <row r="19" spans="1:22" x14ac:dyDescent="0.15">
      <c r="A19" s="2"/>
      <c r="G19" s="1" t="s">
        <v>24</v>
      </c>
      <c r="H19" s="2"/>
      <c r="I19" s="15">
        <f>I18+I17-I16</f>
        <v>14002751.289999999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253195.63</v>
      </c>
      <c r="N21" s="2"/>
    </row>
    <row r="22" spans="1:22" x14ac:dyDescent="0.15">
      <c r="G22" s="1"/>
      <c r="H22" s="1" t="s">
        <v>39</v>
      </c>
      <c r="I22" s="15">
        <v>59643.08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1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-189900</v>
      </c>
    </row>
    <row r="39" spans="1:23" x14ac:dyDescent="0.1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1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3"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1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1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15">
      <c r="B14" s="2"/>
      <c r="G14" s="1"/>
      <c r="H14" s="1" t="s">
        <v>31</v>
      </c>
      <c r="I14" s="15">
        <v>-5088060</v>
      </c>
    </row>
    <row r="15" spans="1:10" x14ac:dyDescent="0.1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13053470.880000001</v>
      </c>
    </row>
    <row r="18" spans="1:22" x14ac:dyDescent="0.15">
      <c r="G18" s="1" t="s">
        <v>12</v>
      </c>
      <c r="H18" s="2"/>
      <c r="I18" s="15">
        <v>5753664</v>
      </c>
    </row>
    <row r="19" spans="1:22" x14ac:dyDescent="0.15">
      <c r="A19" s="2"/>
      <c r="G19" s="1" t="s">
        <v>24</v>
      </c>
      <c r="H19" s="2"/>
      <c r="I19" s="15">
        <f>I18+I17-I16</f>
        <v>13807134.880000003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252833.28</v>
      </c>
      <c r="N21" s="2"/>
    </row>
    <row r="22" spans="1:22" x14ac:dyDescent="0.15">
      <c r="G22" s="1"/>
      <c r="H22" s="1" t="s">
        <v>39</v>
      </c>
      <c r="I22" s="15">
        <v>59559.49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1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264148</v>
      </c>
    </row>
    <row r="39" spans="1:23" x14ac:dyDescent="0.1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1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4">
    <tabColor theme="0"/>
  </sheetPr>
  <dimension ref="A1:W51"/>
  <sheetViews>
    <sheetView zoomScale="80" zoomScaleNormal="80" workbookViewId="0">
      <selection activeCell="I15" sqref="I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1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1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1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15">
      <c r="B14" s="2"/>
      <c r="G14" s="1"/>
      <c r="H14" s="1" t="s">
        <v>31</v>
      </c>
      <c r="I14" s="15">
        <v>-5045580</v>
      </c>
    </row>
    <row r="15" spans="1:10" x14ac:dyDescent="0.1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13251570.66</v>
      </c>
    </row>
    <row r="18" spans="1:22" x14ac:dyDescent="0.15">
      <c r="G18" s="1" t="s">
        <v>12</v>
      </c>
      <c r="H18" s="2"/>
      <c r="I18" s="15">
        <v>5464032</v>
      </c>
    </row>
    <row r="19" spans="1:22" x14ac:dyDescent="0.15">
      <c r="A19" s="2"/>
      <c r="G19" s="1" t="s">
        <v>24</v>
      </c>
      <c r="H19" s="2"/>
      <c r="I19" s="15">
        <f>I18+I17-I16</f>
        <v>13715602.66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252253.41</v>
      </c>
      <c r="N21" s="2"/>
    </row>
    <row r="22" spans="1:22" x14ac:dyDescent="0.15">
      <c r="G22" s="1"/>
      <c r="H22" s="1" t="s">
        <v>39</v>
      </c>
      <c r="I22" s="15">
        <v>59425.71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1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198231</v>
      </c>
    </row>
    <row r="39" spans="1:23" x14ac:dyDescent="0.1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1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5"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1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1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1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15">
      <c r="B14" s="2"/>
      <c r="G14" s="1"/>
      <c r="H14" s="1" t="s">
        <v>31</v>
      </c>
      <c r="I14" s="15">
        <v>-8773200</v>
      </c>
    </row>
    <row r="15" spans="1:10" x14ac:dyDescent="0.1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13263163.310000001</v>
      </c>
    </row>
    <row r="18" spans="1:22" x14ac:dyDescent="0.15">
      <c r="G18" s="1" t="s">
        <v>12</v>
      </c>
      <c r="H18" s="2"/>
      <c r="I18" s="15">
        <v>5668260</v>
      </c>
    </row>
    <row r="19" spans="1:22" x14ac:dyDescent="0.15">
      <c r="A19" s="2"/>
      <c r="G19" s="1" t="s">
        <v>24</v>
      </c>
      <c r="H19" s="2"/>
      <c r="I19" s="15">
        <f>I18+I17-I16</f>
        <v>13931423.310000002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251817.15</v>
      </c>
      <c r="N21" s="2"/>
    </row>
    <row r="22" spans="1:22" x14ac:dyDescent="0.15">
      <c r="G22" s="1"/>
      <c r="H22" s="1" t="s">
        <v>39</v>
      </c>
      <c r="I22" s="15">
        <v>59325.06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1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45663</v>
      </c>
    </row>
    <row r="39" spans="1:23" x14ac:dyDescent="0.1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1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6">
    <tabColor theme="0"/>
  </sheetPr>
  <dimension ref="A1:W5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1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1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1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1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15">
      <c r="B14" s="2"/>
      <c r="G14" s="1"/>
      <c r="H14" s="1" t="s">
        <v>31</v>
      </c>
      <c r="I14" s="15">
        <v>-5922000</v>
      </c>
    </row>
    <row r="15" spans="1:10" x14ac:dyDescent="0.1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12722925.49</v>
      </c>
    </row>
    <row r="18" spans="1:22" x14ac:dyDescent="0.15">
      <c r="G18" s="1" t="s">
        <v>12</v>
      </c>
      <c r="H18" s="2"/>
      <c r="I18" s="15">
        <v>6268212</v>
      </c>
    </row>
    <row r="19" spans="1:22" x14ac:dyDescent="0.15">
      <c r="A19" s="2"/>
      <c r="G19" s="1" t="s">
        <v>24</v>
      </c>
      <c r="H19" s="2"/>
      <c r="I19" s="15">
        <f>I18+I17-I16</f>
        <v>13991137.490000002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249189.51</v>
      </c>
      <c r="N21" s="2"/>
    </row>
    <row r="22" spans="1:22" x14ac:dyDescent="0.15">
      <c r="G22" s="1"/>
      <c r="H22" s="1" t="s">
        <v>39</v>
      </c>
      <c r="I22" s="15">
        <v>58718.879999999997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1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59965</v>
      </c>
    </row>
    <row r="39" spans="1:23" x14ac:dyDescent="0.1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1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7">
    <tabColor theme="0"/>
  </sheetPr>
  <dimension ref="A1:W51"/>
  <sheetViews>
    <sheetView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1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1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1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15">
      <c r="B14" s="2"/>
      <c r="G14" s="1"/>
      <c r="H14" s="1" t="s">
        <v>31</v>
      </c>
      <c r="I14" s="2">
        <v>-8787780</v>
      </c>
    </row>
    <row r="15" spans="1:10" x14ac:dyDescent="0.15">
      <c r="A15" s="1"/>
      <c r="B15" s="2"/>
      <c r="G15" s="1"/>
      <c r="H15" s="1" t="s">
        <v>32</v>
      </c>
      <c r="I15" s="2">
        <f>I14+I13</f>
        <v>30247500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14932651.300000001</v>
      </c>
    </row>
    <row r="18" spans="1:22" x14ac:dyDescent="0.15">
      <c r="G18" s="1" t="s">
        <v>12</v>
      </c>
      <c r="H18" s="2"/>
      <c r="I18" s="2">
        <v>7807056</v>
      </c>
    </row>
    <row r="19" spans="1:22" x14ac:dyDescent="0.15">
      <c r="A19" s="2"/>
      <c r="G19" s="1" t="s">
        <v>24</v>
      </c>
      <c r="H19" s="2"/>
      <c r="I19" s="2">
        <f>I18+I17-I16</f>
        <v>13739707.300000001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247950.51</v>
      </c>
      <c r="N21" s="2"/>
    </row>
    <row r="22" spans="1:22" x14ac:dyDescent="0.15">
      <c r="G22" s="1"/>
      <c r="H22" s="1" t="s">
        <v>39</v>
      </c>
      <c r="I22" s="2">
        <v>58433.07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1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814326</v>
      </c>
    </row>
    <row r="39" spans="1:23" x14ac:dyDescent="0.1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1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8"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1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1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1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1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1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15">
      <c r="B14" s="2"/>
      <c r="G14" s="1"/>
      <c r="H14" s="1" t="s">
        <v>31</v>
      </c>
      <c r="I14" s="2">
        <v>-7308000</v>
      </c>
    </row>
    <row r="15" spans="1:10" x14ac:dyDescent="0.15">
      <c r="A15" s="1"/>
      <c r="B15" s="2"/>
      <c r="G15" s="1"/>
      <c r="H15" s="1" t="s">
        <v>32</v>
      </c>
      <c r="I15" s="2">
        <f>I14+I13</f>
        <v>30869520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15006819.58</v>
      </c>
    </row>
    <row r="18" spans="1:22" x14ac:dyDescent="0.15">
      <c r="G18" s="1" t="s">
        <v>12</v>
      </c>
      <c r="H18" s="2"/>
      <c r="I18" s="2">
        <v>7626840</v>
      </c>
    </row>
    <row r="19" spans="1:22" x14ac:dyDescent="0.15">
      <c r="A19" s="2"/>
      <c r="G19" s="1" t="s">
        <v>24</v>
      </c>
      <c r="H19" s="2"/>
      <c r="I19" s="2">
        <f>I18+I17-I16</f>
        <v>13633659.579999998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247151.68</v>
      </c>
      <c r="N21" s="2"/>
    </row>
    <row r="22" spans="1:22" x14ac:dyDescent="0.15">
      <c r="G22" s="1"/>
      <c r="H22" s="1" t="s">
        <v>39</v>
      </c>
      <c r="I22" s="2">
        <v>58248.79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1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-231584</v>
      </c>
    </row>
    <row r="39" spans="1:23" x14ac:dyDescent="0.1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1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9">
    <tabColor rgb="FFFF0000"/>
  </sheetPr>
  <dimension ref="A1:W51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1"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1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1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1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1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1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1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1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9389432.4900000002</v>
      </c>
    </row>
    <row r="18" spans="1:14" x14ac:dyDescent="0.15">
      <c r="G18" s="1" t="s">
        <v>12</v>
      </c>
      <c r="H18" s="2"/>
      <c r="I18" s="15">
        <v>3215178</v>
      </c>
    </row>
    <row r="19" spans="1:14" x14ac:dyDescent="0.15">
      <c r="A19" s="2"/>
      <c r="G19" s="1" t="s">
        <v>24</v>
      </c>
      <c r="H19" s="2"/>
      <c r="I19" s="15">
        <f>I18+I17-I16</f>
        <v>14604610.49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111594.12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1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1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15">
      <c r="A28" s="1" t="s">
        <v>356</v>
      </c>
      <c r="B28" s="2">
        <f>B12+E8+I26</f>
        <v>1659.8999999999999</v>
      </c>
    </row>
    <row r="29" spans="1:14" x14ac:dyDescent="0.15">
      <c r="A29" s="1" t="s">
        <v>383</v>
      </c>
      <c r="B29" s="2">
        <f>B15+E11+I27</f>
        <v>49280.739999999991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19900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0">
    <tabColor rgb="FFFF000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1"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2"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1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1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1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15">
      <c r="B14" s="2"/>
      <c r="G14" s="1"/>
      <c r="H14" s="1" t="s">
        <v>31</v>
      </c>
      <c r="I14" s="2">
        <v>-1434480</v>
      </c>
    </row>
    <row r="15" spans="1:10" x14ac:dyDescent="0.15">
      <c r="A15" s="1"/>
      <c r="B15" s="2"/>
      <c r="G15" s="1"/>
      <c r="H15" s="1" t="s">
        <v>32</v>
      </c>
      <c r="I15" s="2">
        <f>I14+I13</f>
        <v>78682320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12655613.060000001</v>
      </c>
    </row>
    <row r="18" spans="1:22" x14ac:dyDescent="0.15">
      <c r="G18" s="1" t="s">
        <v>12</v>
      </c>
      <c r="H18" s="2"/>
      <c r="I18" s="2">
        <v>16023360</v>
      </c>
    </row>
    <row r="19" spans="1:22" x14ac:dyDescent="0.15">
      <c r="A19" s="2"/>
      <c r="G19" s="1" t="s">
        <v>24</v>
      </c>
      <c r="H19" s="2"/>
      <c r="I19" s="2">
        <f>I18+I17-I16</f>
        <v>11678973.060000002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241172.04</v>
      </c>
      <c r="N21" s="2"/>
    </row>
    <row r="22" spans="1:22" x14ac:dyDescent="0.15">
      <c r="G22" s="1"/>
      <c r="H22" s="1" t="s">
        <v>39</v>
      </c>
      <c r="I22" s="2">
        <v>56869.31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1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-4845115</v>
      </c>
    </row>
    <row r="39" spans="1:23" x14ac:dyDescent="0.1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1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1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1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1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1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1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3"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1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1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1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76730160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18357632.600000001</v>
      </c>
    </row>
    <row r="18" spans="1:22" x14ac:dyDescent="0.15">
      <c r="G18" s="1" t="s">
        <v>12</v>
      </c>
      <c r="H18" s="2"/>
      <c r="I18" s="2">
        <v>15346032</v>
      </c>
    </row>
    <row r="19" spans="1:22" x14ac:dyDescent="0.15">
      <c r="A19" s="2"/>
      <c r="G19" s="1" t="s">
        <v>24</v>
      </c>
      <c r="H19" s="2"/>
      <c r="I19" s="2">
        <f>I18+I17-I16</f>
        <v>11703664.600000001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240112.04</v>
      </c>
      <c r="N21" s="2"/>
    </row>
    <row r="22" spans="1:22" x14ac:dyDescent="0.15">
      <c r="G22" s="1"/>
      <c r="H22" s="1" t="s">
        <v>39</v>
      </c>
      <c r="I22" s="2">
        <v>56624.77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1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713930</v>
      </c>
    </row>
    <row r="39" spans="1:23" x14ac:dyDescent="0.1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1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4">
    <tabColor theme="0"/>
  </sheetPr>
  <dimension ref="A1:W51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1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1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1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1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11755882.18</v>
      </c>
    </row>
    <row r="18" spans="1:22" x14ac:dyDescent="0.15">
      <c r="G18" s="1" t="s">
        <v>12</v>
      </c>
      <c r="H18" s="2"/>
      <c r="I18" s="2">
        <v>20676648</v>
      </c>
    </row>
    <row r="19" spans="1:22" x14ac:dyDescent="0.15">
      <c r="A19" s="2"/>
      <c r="G19" s="1" t="s">
        <v>24</v>
      </c>
      <c r="H19" s="2"/>
      <c r="I19" s="2">
        <f>I18+I17-I16</f>
        <v>10432530.18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237179.3</v>
      </c>
      <c r="N21" s="2"/>
    </row>
    <row r="22" spans="1:22" x14ac:dyDescent="0.15">
      <c r="G22" s="1"/>
      <c r="H22" s="1" t="s">
        <v>39</v>
      </c>
      <c r="I22" s="2">
        <v>55948.19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1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72295</v>
      </c>
    </row>
    <row r="39" spans="1:23" x14ac:dyDescent="0.1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1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5"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1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1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1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1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10768912.51</v>
      </c>
    </row>
    <row r="18" spans="1:22" x14ac:dyDescent="0.15">
      <c r="G18" s="1" t="s">
        <v>12</v>
      </c>
      <c r="H18" s="2"/>
      <c r="I18" s="2">
        <v>21150984</v>
      </c>
    </row>
    <row r="19" spans="1:22" x14ac:dyDescent="0.15">
      <c r="A19" s="2"/>
      <c r="G19" s="1" t="s">
        <v>24</v>
      </c>
      <c r="H19" s="2"/>
      <c r="I19" s="2">
        <f>I18+I17-I16</f>
        <v>9919896.5099999979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236475.71</v>
      </c>
      <c r="N21" s="2"/>
    </row>
    <row r="22" spans="1:22" x14ac:dyDescent="0.15">
      <c r="G22" s="1"/>
      <c r="H22" s="1" t="s">
        <v>39</v>
      </c>
      <c r="I22" s="2">
        <v>55785.86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1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5186832</v>
      </c>
    </row>
    <row r="39" spans="1:23" x14ac:dyDescent="0.1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1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6">
    <tabColor theme="0"/>
  </sheetPr>
  <dimension ref="A1:W51"/>
  <sheetViews>
    <sheetView zoomScale="80" zoomScaleNormal="80" workbookViewId="0">
      <selection activeCell="D65" sqref="D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1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1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1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15">
      <c r="B14" s="2"/>
      <c r="G14" s="1"/>
      <c r="H14" s="1" t="s">
        <v>31</v>
      </c>
      <c r="I14" s="2">
        <v>-706080</v>
      </c>
    </row>
    <row r="15" spans="1:10" x14ac:dyDescent="0.1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13661099.779999999</v>
      </c>
    </row>
    <row r="18" spans="1:22" x14ac:dyDescent="0.15">
      <c r="G18" s="1" t="s">
        <v>12</v>
      </c>
      <c r="H18" s="2"/>
      <c r="I18" s="2">
        <v>21121524</v>
      </c>
    </row>
    <row r="19" spans="1:22" x14ac:dyDescent="0.15">
      <c r="A19" s="2"/>
      <c r="G19" s="1" t="s">
        <v>24</v>
      </c>
      <c r="H19" s="2"/>
      <c r="I19" s="2">
        <f>I18+I17-I16</f>
        <v>9782623.7800000012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235989.03</v>
      </c>
      <c r="N21" s="2"/>
    </row>
    <row r="22" spans="1:22" x14ac:dyDescent="0.15">
      <c r="G22" s="1"/>
      <c r="H22" s="1" t="s">
        <v>39</v>
      </c>
      <c r="I22" s="2">
        <v>55673.59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1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5783285</v>
      </c>
    </row>
    <row r="39" spans="1:23" x14ac:dyDescent="0.1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1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7"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1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1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1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15">
      <c r="B14" s="2"/>
      <c r="G14" s="1"/>
      <c r="H14" s="1" t="s">
        <v>31</v>
      </c>
      <c r="I14" s="2">
        <v>-3548100</v>
      </c>
    </row>
    <row r="15" spans="1:10" x14ac:dyDescent="0.1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13914482.83</v>
      </c>
    </row>
    <row r="18" spans="1:22" x14ac:dyDescent="0.15">
      <c r="G18" s="1" t="s">
        <v>12</v>
      </c>
      <c r="H18" s="2"/>
      <c r="I18" s="2">
        <v>21233148</v>
      </c>
    </row>
    <row r="19" spans="1:22" x14ac:dyDescent="0.15">
      <c r="A19" s="2"/>
      <c r="G19" s="1" t="s">
        <v>24</v>
      </c>
      <c r="H19" s="2"/>
      <c r="I19" s="2">
        <f>I18+I17-I16</f>
        <v>10147630.829999998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234736.06</v>
      </c>
      <c r="N21" s="2"/>
    </row>
    <row r="22" spans="1:22" x14ac:dyDescent="0.15">
      <c r="G22" s="1"/>
      <c r="H22" s="1" t="s">
        <v>39</v>
      </c>
      <c r="I22" s="2">
        <v>55384.54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1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6014357</v>
      </c>
    </row>
    <row r="39" spans="1:23" x14ac:dyDescent="0.1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1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8">
    <tabColor theme="0"/>
  </sheetPr>
  <dimension ref="A1:W51"/>
  <sheetViews>
    <sheetView zoomScale="80" zoomScaleNormal="80" workbookViewId="0">
      <selection activeCell="A4" sqref="A4:B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1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1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1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1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15">
      <c r="B14" s="2"/>
      <c r="G14" s="1"/>
      <c r="H14" s="1" t="s">
        <v>31</v>
      </c>
      <c r="I14" s="2">
        <v>-2136960</v>
      </c>
    </row>
    <row r="15" spans="1:10" x14ac:dyDescent="0.1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13661035.609999999</v>
      </c>
    </row>
    <row r="18" spans="1:22" x14ac:dyDescent="0.15">
      <c r="G18" s="1" t="s">
        <v>12</v>
      </c>
      <c r="H18" s="2"/>
      <c r="I18" s="2">
        <v>21880164</v>
      </c>
    </row>
    <row r="19" spans="1:22" x14ac:dyDescent="0.15">
      <c r="A19" s="2"/>
      <c r="G19" s="1" t="s">
        <v>24</v>
      </c>
      <c r="H19" s="2"/>
      <c r="I19" s="2">
        <f>I18+I17-I16</f>
        <v>10541199.609999999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234173.49</v>
      </c>
      <c r="N21" s="2"/>
    </row>
    <row r="22" spans="1:22" x14ac:dyDescent="0.15">
      <c r="G22" s="1"/>
      <c r="H22" s="1" t="s">
        <v>39</v>
      </c>
      <c r="I22" s="2">
        <v>55254.76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1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4470049</v>
      </c>
    </row>
    <row r="39" spans="1:23" x14ac:dyDescent="0.1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1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9"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1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1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1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1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15">
      <c r="B14" s="2"/>
      <c r="G14" s="1"/>
      <c r="H14" s="1" t="s">
        <v>31</v>
      </c>
      <c r="I14" s="2">
        <v>-2110920</v>
      </c>
    </row>
    <row r="15" spans="1:10" x14ac:dyDescent="0.1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16890872.59</v>
      </c>
    </row>
    <row r="18" spans="1:22" x14ac:dyDescent="0.15">
      <c r="G18" s="1" t="s">
        <v>12</v>
      </c>
      <c r="H18" s="2"/>
      <c r="I18" s="2">
        <v>24552264</v>
      </c>
    </row>
    <row r="19" spans="1:22" x14ac:dyDescent="0.15">
      <c r="A19" s="2"/>
      <c r="G19" s="1" t="s">
        <v>24</v>
      </c>
      <c r="H19" s="2"/>
      <c r="I19" s="2">
        <f>I18+I17-I16</f>
        <v>10443136.590000004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232561.12</v>
      </c>
      <c r="N21" s="2"/>
    </row>
    <row r="22" spans="1:22" x14ac:dyDescent="0.15">
      <c r="G22" s="1"/>
      <c r="H22" s="1" t="s">
        <v>39</v>
      </c>
      <c r="I22" s="2">
        <v>54882.78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1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5912845</v>
      </c>
    </row>
    <row r="39" spans="1:23" x14ac:dyDescent="0.1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1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2"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1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1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1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1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1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1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9265417.0199999996</v>
      </c>
    </row>
    <row r="18" spans="1:14" x14ac:dyDescent="0.15">
      <c r="G18" s="1" t="s">
        <v>12</v>
      </c>
      <c r="H18" s="2"/>
      <c r="I18" s="15">
        <v>3182904</v>
      </c>
    </row>
    <row r="19" spans="1:14" x14ac:dyDescent="0.15">
      <c r="A19" s="2"/>
      <c r="G19" s="1" t="s">
        <v>24</v>
      </c>
      <c r="H19" s="2"/>
      <c r="I19" s="15">
        <f>I18+I17-I16</f>
        <v>14448321.02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111429.59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1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1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15">
      <c r="A28" s="1" t="s">
        <v>356</v>
      </c>
      <c r="B28" s="2">
        <f>B12+E8+I26</f>
        <v>1521.66</v>
      </c>
    </row>
    <row r="29" spans="1:14" x14ac:dyDescent="0.15">
      <c r="A29" s="1" t="s">
        <v>383</v>
      </c>
      <c r="B29" s="2">
        <f>B15+E11+I27</f>
        <v>47620.839999999989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/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/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0"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1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1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1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1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15">
      <c r="B14" s="2"/>
      <c r="G14" s="1"/>
      <c r="H14" s="1" t="s">
        <v>31</v>
      </c>
      <c r="I14" s="2">
        <v>-6301860</v>
      </c>
    </row>
    <row r="15" spans="1:10" x14ac:dyDescent="0.1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14519101.82</v>
      </c>
    </row>
    <row r="18" spans="1:22" x14ac:dyDescent="0.15">
      <c r="G18" s="1" t="s">
        <v>12</v>
      </c>
      <c r="H18" s="2"/>
      <c r="I18" s="2">
        <v>26575440</v>
      </c>
    </row>
    <row r="19" spans="1:22" x14ac:dyDescent="0.15">
      <c r="A19" s="2"/>
      <c r="G19" s="1" t="s">
        <v>24</v>
      </c>
      <c r="H19" s="2"/>
      <c r="I19" s="2">
        <f>I18+I17-I16</f>
        <v>10094541.82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230514.24</v>
      </c>
      <c r="N21" s="2"/>
    </row>
    <row r="22" spans="1:22" x14ac:dyDescent="0.15">
      <c r="G22" s="1"/>
      <c r="H22" s="1" t="s">
        <v>39</v>
      </c>
      <c r="I22" s="2">
        <v>54410.55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1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6788894</v>
      </c>
    </row>
    <row r="39" spans="1:23" x14ac:dyDescent="0.1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1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1"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1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1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1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15">
      <c r="B14" s="2"/>
      <c r="G14" s="1"/>
      <c r="H14" s="1" t="s">
        <v>31</v>
      </c>
      <c r="I14" s="2">
        <v>-5601600</v>
      </c>
    </row>
    <row r="15" spans="1:10" x14ac:dyDescent="0.1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6626032.75</v>
      </c>
    </row>
    <row r="18" spans="1:22" x14ac:dyDescent="0.15">
      <c r="G18" s="1" t="s">
        <v>12</v>
      </c>
      <c r="H18" s="2"/>
      <c r="I18" s="2">
        <v>32411412</v>
      </c>
    </row>
    <row r="19" spans="1:22" x14ac:dyDescent="0.15">
      <c r="A19" s="2"/>
      <c r="G19" s="1" t="s">
        <v>24</v>
      </c>
      <c r="H19" s="2"/>
      <c r="I19" s="2">
        <f>I18+I17-I16</f>
        <v>8037444.75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224983.51</v>
      </c>
      <c r="N21" s="2"/>
    </row>
    <row r="22" spans="1:22" x14ac:dyDescent="0.15">
      <c r="G22" s="1"/>
      <c r="H22" s="1" t="s">
        <v>39</v>
      </c>
      <c r="I22" s="2">
        <v>53134.62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1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8839294</v>
      </c>
    </row>
    <row r="39" spans="1:23" x14ac:dyDescent="0.1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1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2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1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1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1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15">
      <c r="B14" s="2"/>
      <c r="G14" s="1"/>
      <c r="H14" s="1" t="s">
        <v>31</v>
      </c>
      <c r="I14" s="2">
        <v>-2031300</v>
      </c>
    </row>
    <row r="15" spans="1:10" x14ac:dyDescent="0.1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38">
        <v>6325893.3200000003</v>
      </c>
    </row>
    <row r="18" spans="1:22" x14ac:dyDescent="0.15">
      <c r="G18" s="1" t="s">
        <v>12</v>
      </c>
      <c r="H18" s="2"/>
      <c r="I18" s="2">
        <v>31407420</v>
      </c>
    </row>
    <row r="19" spans="1:22" x14ac:dyDescent="0.15">
      <c r="A19" s="2"/>
      <c r="G19" s="1" t="s">
        <v>24</v>
      </c>
      <c r="H19" s="2"/>
      <c r="I19" s="2">
        <f>I18+I17-I16</f>
        <v>6733313.3200000003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223806.4</v>
      </c>
      <c r="N21" s="2"/>
    </row>
    <row r="22" spans="1:22" x14ac:dyDescent="0.15">
      <c r="G22" s="1"/>
      <c r="H22" s="1" t="s">
        <v>39</v>
      </c>
      <c r="I22" s="2">
        <v>52863.05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1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10758591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1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1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1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15">
      <c r="B14" s="2"/>
      <c r="G14" s="1"/>
      <c r="H14" s="1" t="s">
        <v>31</v>
      </c>
      <c r="I14" s="2">
        <v>-2723400</v>
      </c>
    </row>
    <row r="15" spans="1:10" x14ac:dyDescent="0.1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7585521.0800000001</v>
      </c>
    </row>
    <row r="18" spans="1:22" x14ac:dyDescent="0.15">
      <c r="G18" s="1" t="s">
        <v>12</v>
      </c>
      <c r="H18" s="2"/>
      <c r="I18" s="2">
        <v>30062088</v>
      </c>
    </row>
    <row r="19" spans="1:22" x14ac:dyDescent="0.15">
      <c r="A19" s="2"/>
      <c r="G19" s="1" t="s">
        <v>24</v>
      </c>
      <c r="H19" s="2"/>
      <c r="I19" s="2">
        <f>I18+I17-I16</f>
        <v>6647609.0799999982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222975.16</v>
      </c>
      <c r="N21" s="2"/>
    </row>
    <row r="22" spans="1:22" x14ac:dyDescent="0.15">
      <c r="G22" s="1"/>
      <c r="H22" s="1" t="s">
        <v>39</v>
      </c>
      <c r="I22" s="2">
        <v>52671.29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1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8843544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1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1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1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15">
      <c r="B14" s="2"/>
      <c r="G14" s="1"/>
      <c r="H14" s="1" t="s">
        <v>31</v>
      </c>
      <c r="I14" s="2">
        <v>-3413280</v>
      </c>
    </row>
    <row r="15" spans="1:10" x14ac:dyDescent="0.1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8010040.3300000001</v>
      </c>
    </row>
    <row r="18" spans="1:22" x14ac:dyDescent="0.15">
      <c r="G18" s="1" t="s">
        <v>12</v>
      </c>
      <c r="H18" s="2"/>
      <c r="I18" s="2">
        <v>29627496</v>
      </c>
    </row>
    <row r="19" spans="1:22" x14ac:dyDescent="0.15">
      <c r="A19" s="2"/>
      <c r="G19" s="1" t="s">
        <v>24</v>
      </c>
      <c r="H19" s="2"/>
      <c r="I19" s="2">
        <f>I18+I17-I16</f>
        <v>6637536.3299999982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52512.04</v>
      </c>
      <c r="N21" s="2"/>
    </row>
    <row r="22" spans="1:22" x14ac:dyDescent="0.15">
      <c r="G22" s="1"/>
      <c r="H22" s="1" t="s">
        <v>39</v>
      </c>
      <c r="I22" s="2">
        <v>222284.92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1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9240228</v>
      </c>
    </row>
    <row r="39" spans="1:23" x14ac:dyDescent="0.1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1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1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1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1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15">
      <c r="B14" s="2"/>
      <c r="G14" s="1"/>
      <c r="H14" s="1" t="s">
        <v>31</v>
      </c>
      <c r="I14" s="2">
        <v>-5444700</v>
      </c>
    </row>
    <row r="15" spans="1:10" x14ac:dyDescent="0.1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8188013.4699999997</v>
      </c>
    </row>
    <row r="18" spans="1:22" x14ac:dyDescent="0.15">
      <c r="G18" s="1" t="s">
        <v>12</v>
      </c>
      <c r="H18" s="2"/>
      <c r="I18" s="2">
        <v>28994964</v>
      </c>
    </row>
    <row r="19" spans="1:22" x14ac:dyDescent="0.15">
      <c r="A19" s="2"/>
      <c r="G19" s="1" t="s">
        <v>24</v>
      </c>
      <c r="H19" s="2"/>
      <c r="I19" s="2">
        <f>I18+I17-I16</f>
        <v>6182977.4699999988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9374920</v>
      </c>
    </row>
    <row r="39" spans="1:23" x14ac:dyDescent="0.1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1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1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1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1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1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10417058.630000001</v>
      </c>
    </row>
    <row r="18" spans="1:22" x14ac:dyDescent="0.15">
      <c r="G18" s="1" t="s">
        <v>12</v>
      </c>
      <c r="H18" s="2"/>
      <c r="I18" s="2">
        <v>27375492</v>
      </c>
    </row>
    <row r="19" spans="1:22" x14ac:dyDescent="0.15">
      <c r="A19" s="2"/>
      <c r="G19" s="1" t="s">
        <v>24</v>
      </c>
      <c r="H19" s="2"/>
      <c r="I19" s="2">
        <f>I18+I17-I16</f>
        <v>6792550.6300000027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9207964</v>
      </c>
    </row>
    <row r="39" spans="1:23" x14ac:dyDescent="0.1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1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1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1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1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1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10319587.52</v>
      </c>
    </row>
    <row r="18" spans="1:22" x14ac:dyDescent="0.15">
      <c r="G18" s="1" t="s">
        <v>12</v>
      </c>
      <c r="H18" s="2"/>
      <c r="I18" s="2">
        <v>28007220</v>
      </c>
    </row>
    <row r="19" spans="1:22" x14ac:dyDescent="0.15">
      <c r="A19" s="2"/>
      <c r="G19" s="1" t="s">
        <v>24</v>
      </c>
      <c r="H19" s="2"/>
      <c r="I19" s="2">
        <f>I18+I17-I16</f>
        <v>7326807.5199999958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218170.62</v>
      </c>
      <c r="N21" s="2"/>
    </row>
    <row r="22" spans="1:22" x14ac:dyDescent="0.15">
      <c r="G22" s="1"/>
      <c r="H22" s="1" t="s">
        <v>39</v>
      </c>
      <c r="I22" s="2">
        <v>51562.85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1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8617748</v>
      </c>
    </row>
    <row r="39" spans="1:23" x14ac:dyDescent="0.1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1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1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1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1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15">
      <c r="B14" s="2"/>
      <c r="G14" s="1"/>
      <c r="H14" s="1" t="s">
        <v>31</v>
      </c>
      <c r="I14" s="2">
        <v>-2769780</v>
      </c>
    </row>
    <row r="15" spans="1:10" x14ac:dyDescent="0.1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10738714.869999999</v>
      </c>
    </row>
    <row r="18" spans="1:22" x14ac:dyDescent="0.15">
      <c r="G18" s="1" t="s">
        <v>12</v>
      </c>
      <c r="H18" s="2"/>
      <c r="I18" s="2">
        <v>27947736</v>
      </c>
    </row>
    <row r="19" spans="1:22" x14ac:dyDescent="0.15">
      <c r="A19" s="2"/>
      <c r="G19" s="1" t="s">
        <v>24</v>
      </c>
      <c r="H19" s="2"/>
      <c r="I19" s="2">
        <f>I18+I17-I16</f>
        <v>7686450.8699999973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217549.18</v>
      </c>
      <c r="N21" s="2"/>
    </row>
    <row r="22" spans="1:22" x14ac:dyDescent="0.15">
      <c r="G22" s="1"/>
      <c r="H22" s="1" t="s">
        <v>39</v>
      </c>
      <c r="I22" s="2">
        <v>51419.5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1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8503369</v>
      </c>
    </row>
    <row r="39" spans="1:23" x14ac:dyDescent="0.1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1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1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1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1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1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15">
      <c r="B14" s="2"/>
      <c r="G14" s="1"/>
      <c r="H14" s="1" t="s">
        <v>31</v>
      </c>
      <c r="I14" s="2">
        <v>-4853520</v>
      </c>
    </row>
    <row r="15" spans="1:10" x14ac:dyDescent="0.1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10957633.6</v>
      </c>
    </row>
    <row r="18" spans="1:22" x14ac:dyDescent="0.15">
      <c r="G18" s="1" t="s">
        <v>12</v>
      </c>
      <c r="H18" s="2"/>
      <c r="I18" s="2">
        <v>28016004</v>
      </c>
    </row>
    <row r="19" spans="1:22" x14ac:dyDescent="0.15">
      <c r="A19" s="2"/>
      <c r="G19" s="1" t="s">
        <v>24</v>
      </c>
      <c r="H19" s="2"/>
      <c r="I19" s="2">
        <f>I18+I17-I16</f>
        <v>7973637.6000000015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217203.61</v>
      </c>
      <c r="N21" s="2"/>
    </row>
    <row r="22" spans="1:22" x14ac:dyDescent="0.15">
      <c r="G22" s="1"/>
      <c r="H22" s="1" t="s">
        <v>39</v>
      </c>
      <c r="I22" s="2">
        <v>51339.77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1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109297</v>
      </c>
    </row>
    <row r="39" spans="1:23" x14ac:dyDescent="0.1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1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3"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1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1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1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1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1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1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1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8444752.5399999991</v>
      </c>
    </row>
    <row r="18" spans="1:14" x14ac:dyDescent="0.15">
      <c r="G18" s="1" t="s">
        <v>12</v>
      </c>
      <c r="H18" s="2"/>
      <c r="I18" s="15">
        <v>3446316</v>
      </c>
    </row>
    <row r="19" spans="1:14" x14ac:dyDescent="0.15">
      <c r="A19" s="2"/>
      <c r="G19" s="1" t="s">
        <v>24</v>
      </c>
      <c r="H19" s="2"/>
      <c r="I19" s="15">
        <f>I18+I17-I16</f>
        <v>13891068.539999999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471317.37</v>
      </c>
      <c r="N21" s="2"/>
    </row>
    <row r="22" spans="1:14" x14ac:dyDescent="0.15">
      <c r="G22" s="1"/>
      <c r="H22" s="1" t="s">
        <v>39</v>
      </c>
      <c r="I22" s="15">
        <v>111013.9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1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1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15">
      <c r="A28" s="1" t="s">
        <v>356</v>
      </c>
      <c r="B28" s="2">
        <f>B12+E8+I26</f>
        <v>1818.9</v>
      </c>
    </row>
    <row r="29" spans="1:14" x14ac:dyDescent="0.15">
      <c r="A29" s="1" t="s">
        <v>383</v>
      </c>
      <c r="B29" s="2">
        <f>B15+E11+I27</f>
        <v>46099.179999999986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>
        <v>2770</v>
      </c>
      <c r="D39" s="8" t="s">
        <v>379</v>
      </c>
    </row>
    <row r="40" spans="1:23" x14ac:dyDescent="0.1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1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61661</v>
      </c>
    </row>
    <row r="44" spans="1:23" x14ac:dyDescent="0.15">
      <c r="A44" s="8" t="s">
        <v>233</v>
      </c>
      <c r="D44" s="1" t="s">
        <v>375</v>
      </c>
      <c r="E44" s="2">
        <v>78345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2"/>
      <c r="H9" s="1"/>
    </row>
    <row r="10" spans="1:10" x14ac:dyDescent="0.1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1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1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1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1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1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15">
      <c r="B14" s="2"/>
      <c r="G14" s="1"/>
      <c r="H14" s="1" t="s">
        <v>31</v>
      </c>
      <c r="I14" s="2">
        <v>-4098240</v>
      </c>
    </row>
    <row r="15" spans="1:10" x14ac:dyDescent="0.1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15614719.550000001</v>
      </c>
    </row>
    <row r="18" spans="1:22" x14ac:dyDescent="0.15">
      <c r="G18" s="1" t="s">
        <v>12</v>
      </c>
      <c r="H18" s="2"/>
      <c r="I18" s="2">
        <v>28315164</v>
      </c>
    </row>
    <row r="19" spans="1:22" x14ac:dyDescent="0.15">
      <c r="A19" s="2"/>
      <c r="G19" s="1" t="s">
        <v>24</v>
      </c>
      <c r="H19" s="2"/>
      <c r="I19" s="2">
        <f>I18+I17-I16</f>
        <v>7929883.549999997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215890.45</v>
      </c>
      <c r="N21" s="2"/>
    </row>
    <row r="22" spans="1:22" x14ac:dyDescent="0.15">
      <c r="G22" s="1"/>
      <c r="H22" s="1" t="s">
        <v>39</v>
      </c>
      <c r="I22" s="2">
        <v>51036.82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1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4.25" x14ac:dyDescent="0.15">
      <c r="A54" s="34"/>
    </row>
    <row r="55" spans="1:14" ht="14.25" x14ac:dyDescent="0.15">
      <c r="A55" s="7" t="s">
        <v>109</v>
      </c>
    </row>
    <row r="56" spans="1:14" x14ac:dyDescent="0.1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1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1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1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1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1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1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15">
      <c r="A63" s="16"/>
      <c r="H63" s="32"/>
      <c r="I63" s="33"/>
    </row>
    <row r="64" spans="1:14" x14ac:dyDescent="0.1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1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1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1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1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15">
      <c r="B14" s="2"/>
      <c r="G14" s="1"/>
      <c r="H14" s="1" t="s">
        <v>31</v>
      </c>
      <c r="I14" s="2">
        <v>-700440</v>
      </c>
    </row>
    <row r="15" spans="1:10" x14ac:dyDescent="0.1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11328792.73</v>
      </c>
    </row>
    <row r="18" spans="1:22" x14ac:dyDescent="0.15">
      <c r="G18" s="1" t="s">
        <v>12</v>
      </c>
      <c r="H18" s="2"/>
      <c r="I18" s="2">
        <v>32286276</v>
      </c>
    </row>
    <row r="19" spans="1:22" x14ac:dyDescent="0.15">
      <c r="A19" s="2"/>
      <c r="G19" s="1" t="s">
        <v>24</v>
      </c>
      <c r="H19" s="2"/>
      <c r="I19" s="2">
        <f>I18+I17-I16</f>
        <v>7615068.7300000042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213245.38</v>
      </c>
      <c r="N21" s="2"/>
    </row>
    <row r="22" spans="1:22" x14ac:dyDescent="0.15">
      <c r="G22" s="1"/>
      <c r="H22" s="1" t="s">
        <v>39</v>
      </c>
      <c r="I22" s="2">
        <v>50426.64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1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6557064</v>
      </c>
    </row>
    <row r="39" spans="1:23" x14ac:dyDescent="0.1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1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1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1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1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15">
      <c r="B14" s="2"/>
      <c r="G14" s="1"/>
      <c r="H14" s="1" t="s">
        <v>31</v>
      </c>
      <c r="I14" s="2">
        <v>-698040</v>
      </c>
    </row>
    <row r="15" spans="1:10" x14ac:dyDescent="0.1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9576551.6799999997</v>
      </c>
    </row>
    <row r="18" spans="1:22" x14ac:dyDescent="0.15">
      <c r="G18" s="1" t="s">
        <v>12</v>
      </c>
      <c r="H18" s="2"/>
      <c r="I18" s="2">
        <v>33377148</v>
      </c>
    </row>
    <row r="19" spans="1:22" x14ac:dyDescent="0.15">
      <c r="A19" s="2"/>
      <c r="G19" s="1" t="s">
        <v>24</v>
      </c>
      <c r="H19" s="2"/>
      <c r="I19" s="2">
        <f>I18+I17-I16</f>
        <v>6953699.6799999997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212621.34</v>
      </c>
      <c r="N21" s="2"/>
    </row>
    <row r="22" spans="1:22" x14ac:dyDescent="0.15">
      <c r="G22" s="1"/>
      <c r="H22" s="1" t="s">
        <v>39</v>
      </c>
      <c r="I22" s="2">
        <v>50282.69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1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6373728</v>
      </c>
    </row>
    <row r="39" spans="1:23" x14ac:dyDescent="0.1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1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1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1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1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13764553.48</v>
      </c>
    </row>
    <row r="18" spans="1:22" x14ac:dyDescent="0.15">
      <c r="G18" s="1" t="s">
        <v>12</v>
      </c>
      <c r="H18" s="2"/>
      <c r="I18" s="2">
        <v>33245028</v>
      </c>
    </row>
    <row r="19" spans="1:22" x14ac:dyDescent="0.15">
      <c r="A19" s="2"/>
      <c r="G19" s="1" t="s">
        <v>24</v>
      </c>
      <c r="H19" s="2"/>
      <c r="I19" s="2">
        <f>I18+I17-I16</f>
        <v>7009581.4800000042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212344.82</v>
      </c>
      <c r="N21" s="2"/>
    </row>
    <row r="22" spans="1:22" x14ac:dyDescent="0.15">
      <c r="G22" s="1"/>
      <c r="H22" s="1" t="s">
        <v>39</v>
      </c>
      <c r="I22" s="2">
        <v>50218.89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1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4236975</v>
      </c>
    </row>
    <row r="39" spans="1:23" x14ac:dyDescent="0.1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1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1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1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1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1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15">
      <c r="B14" s="2"/>
      <c r="G14" s="1"/>
      <c r="H14" s="1" t="s">
        <v>31</v>
      </c>
      <c r="I14" s="2">
        <v>-1397040</v>
      </c>
    </row>
    <row r="15" spans="1:10" x14ac:dyDescent="0.1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13551315.43</v>
      </c>
    </row>
    <row r="18" spans="1:22" x14ac:dyDescent="0.15">
      <c r="G18" s="1" t="s">
        <v>12</v>
      </c>
      <c r="H18" s="2"/>
      <c r="I18" s="2">
        <v>33023028</v>
      </c>
    </row>
    <row r="19" spans="1:22" x14ac:dyDescent="0.15">
      <c r="A19" s="2"/>
      <c r="G19" s="1" t="s">
        <v>24</v>
      </c>
      <c r="H19" s="2"/>
      <c r="I19" s="2">
        <f>I18+I17-I16</f>
        <v>6574343.4299999997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6143381</v>
      </c>
    </row>
    <row r="39" spans="1:23" x14ac:dyDescent="0.1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1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1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1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1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8441534.9000000004</v>
      </c>
    </row>
    <row r="18" spans="1:22" x14ac:dyDescent="0.15">
      <c r="G18" s="1" t="s">
        <v>12</v>
      </c>
      <c r="H18" s="2"/>
      <c r="I18" s="2">
        <v>32821824</v>
      </c>
    </row>
    <row r="19" spans="1:22" x14ac:dyDescent="0.15">
      <c r="A19" s="2"/>
      <c r="G19" s="1" t="s">
        <v>24</v>
      </c>
      <c r="H19" s="2"/>
      <c r="I19" s="2">
        <f>I18+I17-I16</f>
        <v>6263358.8999999985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6373080</v>
      </c>
    </row>
    <row r="39" spans="1:23" x14ac:dyDescent="0.1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1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1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1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1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1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10832738.41</v>
      </c>
    </row>
    <row r="18" spans="1:22" x14ac:dyDescent="0.15">
      <c r="G18" s="1" t="s">
        <v>12</v>
      </c>
      <c r="H18" s="2"/>
      <c r="I18" s="2">
        <v>32056752</v>
      </c>
    </row>
    <row r="19" spans="1:22" x14ac:dyDescent="0.15">
      <c r="A19" s="2"/>
      <c r="G19" s="1" t="s">
        <v>24</v>
      </c>
      <c r="H19" s="2"/>
      <c r="I19" s="2">
        <f>I18+I17-I16</f>
        <v>7889490.4099999964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209133.21</v>
      </c>
      <c r="N21" s="2"/>
    </row>
    <row r="22" spans="1:22" x14ac:dyDescent="0.15">
      <c r="G22" s="1"/>
      <c r="H22" s="1" t="s">
        <v>39</v>
      </c>
      <c r="I22" s="2">
        <v>48983.96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1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4929231</v>
      </c>
    </row>
    <row r="39" spans="1:23" x14ac:dyDescent="0.1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1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1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1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1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12304149.66</v>
      </c>
    </row>
    <row r="18" spans="1:22" x14ac:dyDescent="0.15">
      <c r="G18" s="1" t="s">
        <v>12</v>
      </c>
      <c r="H18" s="2"/>
      <c r="I18" s="2">
        <v>31024020</v>
      </c>
    </row>
    <row r="19" spans="1:22" x14ac:dyDescent="0.15">
      <c r="A19" s="2"/>
      <c r="G19" s="1" t="s">
        <v>24</v>
      </c>
      <c r="H19" s="2"/>
      <c r="I19" s="2">
        <f>I18+I17-I16</f>
        <v>8328169.6599999964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208572.99</v>
      </c>
      <c r="N21" s="2"/>
    </row>
    <row r="22" spans="1:22" x14ac:dyDescent="0.15">
      <c r="G22" s="1"/>
      <c r="H22" s="1" t="s">
        <v>39</v>
      </c>
      <c r="I22" s="2">
        <v>48854.71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1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4079250</v>
      </c>
    </row>
    <row r="39" spans="1:23" x14ac:dyDescent="0.1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1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4"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1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/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1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1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10397322.779999999</v>
      </c>
    </row>
    <row r="18" spans="1:14" x14ac:dyDescent="0.15">
      <c r="G18" s="1" t="s">
        <v>12</v>
      </c>
      <c r="H18" s="2"/>
      <c r="I18" s="15">
        <v>1510542</v>
      </c>
    </row>
    <row r="19" spans="1:14" x14ac:dyDescent="0.15">
      <c r="A19" s="2"/>
      <c r="G19" s="1" t="s">
        <v>24</v>
      </c>
      <c r="H19" s="2"/>
      <c r="I19" s="15">
        <f>I18+I17-I16</f>
        <v>13907864.779999999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469690.85</v>
      </c>
      <c r="N21" s="2"/>
    </row>
    <row r="22" spans="1:14" x14ac:dyDescent="0.15">
      <c r="G22" s="1"/>
      <c r="H22" s="1" t="s">
        <v>39</v>
      </c>
      <c r="I22" s="15">
        <v>110638.66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1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1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15">
      <c r="A28" s="1" t="s">
        <v>356</v>
      </c>
      <c r="B28" s="2">
        <f>B12+E8+I26</f>
        <v>267.28999999999996</v>
      </c>
    </row>
    <row r="29" spans="1:14" x14ac:dyDescent="0.15">
      <c r="A29" s="1" t="s">
        <v>383</v>
      </c>
      <c r="B29" s="2">
        <f>B15+E11+I27</f>
        <v>44280.28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1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-529887</v>
      </c>
    </row>
    <row r="44" spans="1:23" x14ac:dyDescent="0.15">
      <c r="A44" s="8" t="s">
        <v>233</v>
      </c>
      <c r="D44" s="1" t="s">
        <v>375</v>
      </c>
      <c r="E44" s="2">
        <v>-11678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1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1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1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1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7631384.9699999997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8414916.9699999988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207245.23</v>
      </c>
      <c r="N21" s="2"/>
    </row>
    <row r="22" spans="1:22" x14ac:dyDescent="0.15">
      <c r="G22" s="1"/>
      <c r="H22" s="1" t="s">
        <v>39</v>
      </c>
      <c r="I22" s="2">
        <v>48548.4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1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8939366</v>
      </c>
    </row>
    <row r="39" spans="1:23" x14ac:dyDescent="0.1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1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1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1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1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1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7631374.9699999997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8414906.9699999988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206333.86</v>
      </c>
      <c r="N21" s="2"/>
    </row>
    <row r="22" spans="1:22" x14ac:dyDescent="0.15">
      <c r="G22" s="1"/>
      <c r="H22" s="1" t="s">
        <v>39</v>
      </c>
      <c r="I22" s="2">
        <v>48338.15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1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1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1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1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7749835.9299999997</v>
      </c>
    </row>
    <row r="18" spans="1:22" x14ac:dyDescent="0.15">
      <c r="G18" s="1" t="s">
        <v>12</v>
      </c>
      <c r="H18" s="2"/>
      <c r="I18" s="2">
        <v>30839076</v>
      </c>
    </row>
    <row r="19" spans="1:22" x14ac:dyDescent="0.15">
      <c r="A19" s="2"/>
      <c r="G19" s="1" t="s">
        <v>24</v>
      </c>
      <c r="H19" s="2"/>
      <c r="I19" s="2">
        <f>I18+I17-I16</f>
        <v>9588911.9299999997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205273.1</v>
      </c>
      <c r="N21" s="2"/>
    </row>
    <row r="22" spans="1:22" x14ac:dyDescent="0.15">
      <c r="G22" s="1"/>
      <c r="H22" s="1" t="s">
        <v>39</v>
      </c>
      <c r="I22" s="2">
        <v>48093.440000000002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1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1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15">
      <c r="B14" s="2"/>
      <c r="G14" s="1"/>
      <c r="H14" s="1" t="s">
        <v>31</v>
      </c>
      <c r="I14" s="2">
        <v>-4174260</v>
      </c>
    </row>
    <row r="15" spans="1:10" x14ac:dyDescent="0.1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7798356.3200000003</v>
      </c>
    </row>
    <row r="18" spans="1:22" x14ac:dyDescent="0.15">
      <c r="G18" s="1" t="s">
        <v>12</v>
      </c>
      <c r="H18" s="2"/>
      <c r="I18" s="2">
        <v>30890028</v>
      </c>
    </row>
    <row r="19" spans="1:22" x14ac:dyDescent="0.15">
      <c r="A19" s="2"/>
      <c r="G19" s="1" t="s">
        <v>24</v>
      </c>
      <c r="H19" s="2"/>
      <c r="I19" s="2">
        <f>I18+I17-I16</f>
        <v>9688384.3200000003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204009.96</v>
      </c>
      <c r="N21" s="2"/>
    </row>
    <row r="22" spans="1:22" x14ac:dyDescent="0.15">
      <c r="G22" s="1"/>
      <c r="H22" s="1" t="s">
        <v>39</v>
      </c>
      <c r="I22" s="2">
        <v>47802.05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1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-407367</v>
      </c>
    </row>
    <row r="39" spans="1:23" x14ac:dyDescent="0.1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1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1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1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1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13826599.49</v>
      </c>
    </row>
    <row r="18" spans="1:22" x14ac:dyDescent="0.15">
      <c r="G18" s="1" t="s">
        <v>12</v>
      </c>
      <c r="H18" s="2"/>
      <c r="I18" s="2">
        <v>29276880</v>
      </c>
    </row>
    <row r="19" spans="1:22" x14ac:dyDescent="0.15">
      <c r="A19" s="2"/>
      <c r="G19" s="1" t="s">
        <v>24</v>
      </c>
      <c r="H19" s="2"/>
      <c r="I19" s="2">
        <f>I18+I17-I16</f>
        <v>10103479.490000002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202604.71</v>
      </c>
      <c r="N21" s="2"/>
    </row>
    <row r="22" spans="1:22" x14ac:dyDescent="0.15">
      <c r="G22" s="1"/>
      <c r="H22" s="1" t="s">
        <v>39</v>
      </c>
      <c r="I22" s="2">
        <v>47477.88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1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5894409</v>
      </c>
    </row>
    <row r="39" spans="1:23" x14ac:dyDescent="0.1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1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1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1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1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1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13908187.6</v>
      </c>
    </row>
    <row r="18" spans="1:22" x14ac:dyDescent="0.15">
      <c r="G18" s="1" t="s">
        <v>12</v>
      </c>
      <c r="H18" s="2"/>
      <c r="I18" s="2">
        <v>29645208</v>
      </c>
    </row>
    <row r="19" spans="1:22" x14ac:dyDescent="0.15">
      <c r="A19" s="2"/>
      <c r="G19" s="1" t="s">
        <v>24</v>
      </c>
      <c r="H19" s="2"/>
      <c r="I19" s="2">
        <f>I18+I17-I16</f>
        <v>10553395.600000001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202465.54</v>
      </c>
      <c r="N21" s="2"/>
    </row>
    <row r="22" spans="1:22" x14ac:dyDescent="0.15">
      <c r="G22" s="1"/>
      <c r="H22" s="1" t="s">
        <v>39</v>
      </c>
      <c r="I22" s="2">
        <v>47445.77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1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5764813</v>
      </c>
    </row>
    <row r="39" spans="1:23" x14ac:dyDescent="0.1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1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1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1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1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1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1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15">
      <c r="B14" s="2"/>
      <c r="G14" s="1"/>
      <c r="H14" s="1" t="s">
        <v>31</v>
      </c>
      <c r="I14" s="2">
        <v>-2813280</v>
      </c>
    </row>
    <row r="15" spans="1:10" x14ac:dyDescent="0.1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12928840.42</v>
      </c>
    </row>
    <row r="18" spans="1:22" x14ac:dyDescent="0.15">
      <c r="G18" s="1" t="s">
        <v>12</v>
      </c>
      <c r="H18" s="2"/>
      <c r="I18" s="2">
        <v>30638076</v>
      </c>
    </row>
    <row r="19" spans="1:22" x14ac:dyDescent="0.15">
      <c r="A19" s="2"/>
      <c r="G19" s="1" t="s">
        <v>24</v>
      </c>
      <c r="H19" s="2"/>
      <c r="I19" s="2">
        <f>I18+I17-I16</f>
        <v>10566916.420000002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201547.37</v>
      </c>
      <c r="N21" s="2"/>
    </row>
    <row r="22" spans="1:22" x14ac:dyDescent="0.15">
      <c r="G22" s="1"/>
      <c r="H22" s="1" t="s">
        <v>39</v>
      </c>
      <c r="I22" s="2">
        <v>47233.95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1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6023899</v>
      </c>
    </row>
    <row r="39" spans="1:23" x14ac:dyDescent="0.1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1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1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1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1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1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1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15">
      <c r="B14" s="2"/>
      <c r="G14" s="1"/>
      <c r="H14" s="1" t="s">
        <v>31</v>
      </c>
      <c r="I14" s="2">
        <v>-7020120</v>
      </c>
    </row>
    <row r="15" spans="1:10" x14ac:dyDescent="0.1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12037574.529999999</v>
      </c>
    </row>
    <row r="18" spans="1:22" x14ac:dyDescent="0.15">
      <c r="G18" s="1" t="s">
        <v>12</v>
      </c>
      <c r="H18" s="2"/>
      <c r="I18" s="2">
        <v>31293984</v>
      </c>
    </row>
    <row r="19" spans="1:22" x14ac:dyDescent="0.15">
      <c r="A19" s="2"/>
      <c r="G19" s="1" t="s">
        <v>24</v>
      </c>
      <c r="H19" s="2"/>
      <c r="I19" s="2">
        <f>I18+I17-I16</f>
        <v>10331558.530000001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200775.37</v>
      </c>
      <c r="N21" s="2"/>
    </row>
    <row r="22" spans="1:22" x14ac:dyDescent="0.15">
      <c r="G22" s="1"/>
      <c r="H22" s="1" t="s">
        <v>39</v>
      </c>
      <c r="I22" s="2">
        <v>47055.839999999997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1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4894117</v>
      </c>
    </row>
    <row r="39" spans="1:23" x14ac:dyDescent="0.1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1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1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1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1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15">
      <c r="B14" s="2"/>
      <c r="G14" s="1"/>
      <c r="H14" s="1" t="s">
        <v>31</v>
      </c>
      <c r="I14" s="2">
        <v>-3492660</v>
      </c>
    </row>
    <row r="15" spans="1:10" x14ac:dyDescent="0.1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11067700.91</v>
      </c>
    </row>
    <row r="18" spans="1:22" x14ac:dyDescent="0.15">
      <c r="G18" s="1" t="s">
        <v>12</v>
      </c>
      <c r="H18" s="2"/>
      <c r="I18" s="2">
        <v>30684552</v>
      </c>
    </row>
    <row r="19" spans="1:22" x14ac:dyDescent="0.15">
      <c r="A19" s="2"/>
      <c r="G19" s="1" t="s">
        <v>24</v>
      </c>
      <c r="H19" s="2"/>
      <c r="I19" s="2">
        <f>I18+I17-I16</f>
        <v>8752252.9099999964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198601.96</v>
      </c>
      <c r="N21" s="2"/>
    </row>
    <row r="22" spans="1:22" x14ac:dyDescent="0.15">
      <c r="G22" s="1"/>
      <c r="H22" s="1" t="s">
        <v>39</v>
      </c>
      <c r="I22" s="2">
        <v>46554.46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1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4786055</v>
      </c>
    </row>
    <row r="39" spans="1:23" x14ac:dyDescent="0.1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1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5"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1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1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1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10792625.720000001</v>
      </c>
    </row>
    <row r="18" spans="1:14" x14ac:dyDescent="0.15">
      <c r="G18" s="1" t="s">
        <v>12</v>
      </c>
      <c r="H18" s="2"/>
      <c r="I18" s="15">
        <v>1116801</v>
      </c>
    </row>
    <row r="19" spans="1:14" x14ac:dyDescent="0.15">
      <c r="A19" s="2"/>
      <c r="G19" s="1" t="s">
        <v>24</v>
      </c>
      <c r="H19" s="2"/>
      <c r="I19" s="15">
        <f>I18+I17-I16</f>
        <v>13909426.720000001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469188.32</v>
      </c>
      <c r="N21" s="2"/>
    </row>
    <row r="22" spans="1:14" x14ac:dyDescent="0.15">
      <c r="G22" s="1"/>
      <c r="H22" s="1" t="s">
        <v>39</v>
      </c>
      <c r="I22" s="15">
        <v>110522.72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1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1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15">
      <c r="A28" s="1" t="s">
        <v>356</v>
      </c>
      <c r="B28" s="2">
        <f>B12+E8+I26</f>
        <v>883.75</v>
      </c>
    </row>
    <row r="29" spans="1:14" x14ac:dyDescent="0.15">
      <c r="A29" s="1" t="s">
        <v>383</v>
      </c>
      <c r="B29" s="2">
        <f>B15+E11+I27</f>
        <v>44012.989999999991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1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1256517</v>
      </c>
    </row>
    <row r="44" spans="1:23" x14ac:dyDescent="0.15">
      <c r="A44" s="8" t="s">
        <v>233</v>
      </c>
      <c r="D44" s="1" t="s">
        <v>375</v>
      </c>
      <c r="E44" s="2">
        <v>-3870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1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1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1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15">
      <c r="B14" s="2"/>
      <c r="G14" s="1"/>
      <c r="H14" s="1" t="s">
        <v>31</v>
      </c>
      <c r="I14" s="2">
        <v>-4206420</v>
      </c>
    </row>
    <row r="15" spans="1:10" x14ac:dyDescent="0.1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8832893.3499999996</v>
      </c>
    </row>
    <row r="18" spans="1:22" x14ac:dyDescent="0.15">
      <c r="G18" s="1" t="s">
        <v>12</v>
      </c>
      <c r="H18" s="2"/>
      <c r="I18" s="2">
        <v>32609076</v>
      </c>
    </row>
    <row r="19" spans="1:22" x14ac:dyDescent="0.15">
      <c r="A19" s="2"/>
      <c r="G19" s="1" t="s">
        <v>24</v>
      </c>
      <c r="H19" s="2"/>
      <c r="I19" s="2">
        <f>I18+I17-I16</f>
        <v>8441969.3500000015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196580.24</v>
      </c>
    </row>
    <row r="22" spans="1:22" x14ac:dyDescent="0.15">
      <c r="G22" s="1"/>
      <c r="H22" s="1" t="s">
        <v>39</v>
      </c>
      <c r="I22" s="2">
        <v>46088.04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1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4456743</v>
      </c>
    </row>
    <row r="39" spans="1:23" x14ac:dyDescent="0.1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1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1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1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15">
      <c r="B14" s="2"/>
      <c r="G14" s="1"/>
      <c r="H14" s="1" t="s">
        <v>31</v>
      </c>
      <c r="I14" s="2">
        <v>-3469620</v>
      </c>
    </row>
    <row r="15" spans="1:10" x14ac:dyDescent="0.1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8624368.4000000004</v>
      </c>
    </row>
    <row r="18" spans="1:22" x14ac:dyDescent="0.15">
      <c r="G18" s="1" t="s">
        <v>12</v>
      </c>
      <c r="H18" s="2"/>
      <c r="I18" s="2">
        <v>32599452</v>
      </c>
    </row>
    <row r="19" spans="1:22" x14ac:dyDescent="0.15">
      <c r="A19" s="2"/>
      <c r="G19" s="1" t="s">
        <v>24</v>
      </c>
      <c r="H19" s="2"/>
      <c r="I19" s="2">
        <f>I18+I17-I16</f>
        <v>8223820.3999999985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194963.16</v>
      </c>
    </row>
    <row r="22" spans="1:22" x14ac:dyDescent="0.15">
      <c r="G22" s="1"/>
      <c r="H22" s="1" t="s">
        <v>39</v>
      </c>
      <c r="I22" s="2">
        <v>45714.99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1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4056526</v>
      </c>
    </row>
    <row r="39" spans="1:23" x14ac:dyDescent="0.1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1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1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1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1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1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15">
      <c r="B14" s="2"/>
      <c r="G14" s="1"/>
      <c r="H14" s="1" t="s">
        <v>31</v>
      </c>
      <c r="I14" s="2">
        <v>-6314760</v>
      </c>
    </row>
    <row r="15" spans="1:10" x14ac:dyDescent="0.1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8719553.0500000007</v>
      </c>
    </row>
    <row r="18" spans="1:22" x14ac:dyDescent="0.15">
      <c r="G18" s="1" t="s">
        <v>12</v>
      </c>
      <c r="H18" s="2"/>
      <c r="I18" s="2">
        <v>32914644</v>
      </c>
    </row>
    <row r="19" spans="1:22" x14ac:dyDescent="0.15">
      <c r="A19" s="2"/>
      <c r="G19" s="1" t="s">
        <v>24</v>
      </c>
      <c r="H19" s="2"/>
      <c r="I19" s="2">
        <f>I18+I17-I16</f>
        <v>8634197.049999997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192719.2</v>
      </c>
    </row>
    <row r="22" spans="1:22" x14ac:dyDescent="0.15">
      <c r="G22" s="1"/>
      <c r="H22" s="1" t="s">
        <v>39</v>
      </c>
      <c r="I22" s="2">
        <v>45197.34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1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4136402</v>
      </c>
    </row>
    <row r="39" spans="1:23" x14ac:dyDescent="0.1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1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1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1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1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1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15">
      <c r="B14" s="2"/>
      <c r="G14" s="1"/>
      <c r="H14" s="1" t="s">
        <v>31</v>
      </c>
      <c r="I14" s="2">
        <v>-702600</v>
      </c>
    </row>
    <row r="15" spans="1:10" x14ac:dyDescent="0.1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15419376.550000001</v>
      </c>
    </row>
    <row r="18" spans="1:22" x14ac:dyDescent="0.15">
      <c r="G18" s="1" t="s">
        <v>12</v>
      </c>
      <c r="H18" s="2"/>
      <c r="I18" s="2">
        <v>31409208</v>
      </c>
    </row>
    <row r="19" spans="1:22" x14ac:dyDescent="0.15">
      <c r="A19" s="2"/>
      <c r="G19" s="1" t="s">
        <v>24</v>
      </c>
      <c r="H19" s="2"/>
      <c r="I19" s="2">
        <f>I18+I17-I16</f>
        <v>8828584.549999997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190675.43</v>
      </c>
    </row>
    <row r="22" spans="1:22" x14ac:dyDescent="0.15">
      <c r="G22" s="1"/>
      <c r="H22" s="1" t="s">
        <v>39</v>
      </c>
      <c r="I22" s="2">
        <v>44725.84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1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4762158</v>
      </c>
    </row>
    <row r="39" spans="1:23" x14ac:dyDescent="0.1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1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6"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11372612.869999999</v>
      </c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13372612.869999999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1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-2494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7"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1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11277193.869999999</v>
      </c>
    </row>
    <row r="18" spans="1:14" x14ac:dyDescent="0.15">
      <c r="G18" s="1" t="s">
        <v>12</v>
      </c>
      <c r="H18" s="2"/>
      <c r="I18" s="15">
        <v>409104</v>
      </c>
    </row>
    <row r="19" spans="1:14" x14ac:dyDescent="0.15">
      <c r="A19" s="2"/>
      <c r="G19" s="1" t="s">
        <v>24</v>
      </c>
      <c r="H19" s="2"/>
      <c r="I19" s="15">
        <f>I18+I17-I16</f>
        <v>13686297.869999999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1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-100104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8"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1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11193979.869999999</v>
      </c>
    </row>
    <row r="18" spans="1:14" x14ac:dyDescent="0.15">
      <c r="G18" s="1" t="s">
        <v>12</v>
      </c>
      <c r="H18" s="2"/>
      <c r="I18" s="15">
        <v>419958</v>
      </c>
    </row>
    <row r="19" spans="1:14" x14ac:dyDescent="0.15">
      <c r="A19" s="2"/>
      <c r="G19" s="1" t="s">
        <v>24</v>
      </c>
      <c r="H19" s="2"/>
      <c r="I19" s="15">
        <f>I18+I17-I16</f>
        <v>13613937.869999999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1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252169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9"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1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11118838.869999999</v>
      </c>
    </row>
    <row r="18" spans="1:14" x14ac:dyDescent="0.15">
      <c r="G18" s="1" t="s">
        <v>12</v>
      </c>
      <c r="H18" s="2"/>
      <c r="I18" s="15">
        <v>429759</v>
      </c>
    </row>
    <row r="19" spans="1:14" x14ac:dyDescent="0.15">
      <c r="A19" s="2"/>
      <c r="G19" s="1" t="s">
        <v>24</v>
      </c>
      <c r="H19" s="2"/>
      <c r="I19" s="15">
        <f>I18+I17-I16</f>
        <v>13548597.869999999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1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-5904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5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5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3"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1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1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1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1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1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1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1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4252303.0599999996</v>
      </c>
    </row>
    <row r="18" spans="1:14" x14ac:dyDescent="0.15">
      <c r="G18" s="1" t="s">
        <v>12</v>
      </c>
      <c r="H18" s="2"/>
      <c r="I18" s="15">
        <v>12039165</v>
      </c>
    </row>
    <row r="19" spans="1:14" x14ac:dyDescent="0.15">
      <c r="A19" s="2"/>
      <c r="G19" s="1" t="s">
        <v>24</v>
      </c>
      <c r="H19" s="2"/>
      <c r="I19" s="15">
        <f>I18+I17-I16</f>
        <v>14291468.059999999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127687.55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1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1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15">
      <c r="A28" s="1" t="s">
        <v>356</v>
      </c>
      <c r="B28" s="2">
        <f>B12+E8+I26</f>
        <v>2290.13</v>
      </c>
    </row>
    <row r="29" spans="1:14" x14ac:dyDescent="0.15">
      <c r="A29" s="1" t="s">
        <v>383</v>
      </c>
      <c r="B29" s="2">
        <f>B15+E11+I27</f>
        <v>99609.14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1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47838</v>
      </c>
      <c r="G43" s="2"/>
    </row>
    <row r="44" spans="1:23" x14ac:dyDescent="0.15">
      <c r="A44" s="8" t="s">
        <v>233</v>
      </c>
      <c r="D44" s="1" t="s">
        <v>375</v>
      </c>
      <c r="E44" s="2">
        <v>40433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0"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1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11150176.869999999</v>
      </c>
    </row>
    <row r="18" spans="1:14" x14ac:dyDescent="0.15">
      <c r="G18" s="1" t="s">
        <v>12</v>
      </c>
      <c r="H18" s="2"/>
      <c r="I18" s="15">
        <v>425601</v>
      </c>
    </row>
    <row r="19" spans="1:14" x14ac:dyDescent="0.15">
      <c r="A19" s="2"/>
      <c r="G19" s="1" t="s">
        <v>24</v>
      </c>
      <c r="H19" s="2"/>
      <c r="I19" s="15">
        <f>I18+I17-I16</f>
        <v>13575777.869999999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1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-156185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3" max="13" width="18.625" customWidth="1"/>
    <col min="14" max="14" width="15.5" bestFit="1" customWidth="1"/>
  </cols>
  <sheetData>
    <row r="1" spans="1:13" ht="14.25" x14ac:dyDescent="0.15">
      <c r="A1" s="7" t="s">
        <v>64</v>
      </c>
    </row>
    <row r="2" spans="1:13" x14ac:dyDescent="0.15">
      <c r="A2" s="8" t="s">
        <v>0</v>
      </c>
      <c r="D2" s="8" t="s">
        <v>9</v>
      </c>
      <c r="G2" s="8" t="s">
        <v>21</v>
      </c>
      <c r="I2" s="2"/>
    </row>
    <row r="3" spans="1:13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15">
      <c r="B14" s="2"/>
      <c r="G14" s="1"/>
      <c r="H14" s="1" t="s">
        <v>31</v>
      </c>
      <c r="I14" s="2">
        <v>-1368600</v>
      </c>
      <c r="M14" s="2"/>
    </row>
    <row r="15" spans="1:13" x14ac:dyDescent="0.1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1"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11172451.869999999</v>
      </c>
    </row>
    <row r="18" spans="1:14" x14ac:dyDescent="0.15">
      <c r="G18" s="1" t="s">
        <v>12</v>
      </c>
      <c r="H18" s="2"/>
      <c r="I18" s="15">
        <v>422766</v>
      </c>
    </row>
    <row r="19" spans="1:14" x14ac:dyDescent="0.15">
      <c r="A19" s="2"/>
      <c r="G19" s="1" t="s">
        <v>24</v>
      </c>
      <c r="H19" s="2"/>
      <c r="I19" s="15">
        <f>I18+I17-I16</f>
        <v>13595217.869999999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1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90454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2"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11190046.869999999</v>
      </c>
    </row>
    <row r="18" spans="1:14" x14ac:dyDescent="0.15">
      <c r="G18" s="1" t="s">
        <v>12</v>
      </c>
      <c r="H18" s="2"/>
      <c r="I18" s="15">
        <v>420471</v>
      </c>
    </row>
    <row r="19" spans="1:14" x14ac:dyDescent="0.15">
      <c r="A19" s="2"/>
      <c r="G19" s="1" t="s">
        <v>24</v>
      </c>
      <c r="H19" s="2"/>
      <c r="I19" s="15">
        <f>I18+I17-I16</f>
        <v>13610517.869999999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1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76306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3"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1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11211160.869999999</v>
      </c>
    </row>
    <row r="18" spans="1:14" x14ac:dyDescent="0.15">
      <c r="G18" s="1" t="s">
        <v>12</v>
      </c>
      <c r="H18" s="2"/>
      <c r="I18" s="15">
        <v>417717</v>
      </c>
    </row>
    <row r="19" spans="1:14" x14ac:dyDescent="0.15">
      <c r="A19" s="2"/>
      <c r="G19" s="1" t="s">
        <v>24</v>
      </c>
      <c r="H19" s="2"/>
      <c r="I19" s="15">
        <f>I18+I17-I16</f>
        <v>13628877.869999999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4"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1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11166655.869999999</v>
      </c>
    </row>
    <row r="18" spans="1:14" x14ac:dyDescent="0.15">
      <c r="G18" s="1" t="s">
        <v>12</v>
      </c>
      <c r="H18" s="2"/>
      <c r="I18" s="15">
        <v>423522</v>
      </c>
    </row>
    <row r="19" spans="1:14" x14ac:dyDescent="0.15">
      <c r="A19" s="2"/>
      <c r="G19" s="1" t="s">
        <v>24</v>
      </c>
      <c r="H19" s="2"/>
      <c r="I19" s="15">
        <f>I18+I17-I16</f>
        <v>13590177.869999999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5"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11105176.869999999</v>
      </c>
    </row>
    <row r="18" spans="1:14" x14ac:dyDescent="0.15">
      <c r="G18" s="1" t="s">
        <v>12</v>
      </c>
      <c r="H18" s="2"/>
      <c r="I18" s="15">
        <v>431541</v>
      </c>
    </row>
    <row r="19" spans="1:14" x14ac:dyDescent="0.15">
      <c r="A19" s="2"/>
      <c r="G19" s="1" t="s">
        <v>24</v>
      </c>
      <c r="H19" s="2"/>
      <c r="I19" s="15">
        <f>I18+I17-I16</f>
        <v>13536717.869999999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1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11421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6"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1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11129188.869999999</v>
      </c>
    </row>
    <row r="18" spans="1:14" x14ac:dyDescent="0.15">
      <c r="G18" s="1" t="s">
        <v>12</v>
      </c>
      <c r="H18" s="2"/>
      <c r="I18" s="15">
        <v>428409</v>
      </c>
    </row>
    <row r="19" spans="1:14" x14ac:dyDescent="0.15">
      <c r="A19" s="2"/>
      <c r="G19" s="1" t="s">
        <v>24</v>
      </c>
      <c r="H19" s="2"/>
      <c r="I19" s="15">
        <f>I18+I17-I16</f>
        <v>13557597.869999999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1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-16785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7"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11111800.869999999</v>
      </c>
    </row>
    <row r="18" spans="1:14" x14ac:dyDescent="0.15">
      <c r="G18" s="1" t="s">
        <v>12</v>
      </c>
      <c r="H18" s="2"/>
      <c r="I18" s="15">
        <v>430677</v>
      </c>
    </row>
    <row r="19" spans="1:14" x14ac:dyDescent="0.15">
      <c r="A19" s="2"/>
      <c r="G19" s="1" t="s">
        <v>24</v>
      </c>
      <c r="H19" s="2"/>
      <c r="I19" s="15">
        <f>I18+I17-I16</f>
        <v>13542477.869999999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1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-124315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8"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1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11122357.869999999</v>
      </c>
    </row>
    <row r="18" spans="1:14" x14ac:dyDescent="0.15">
      <c r="G18" s="1" t="s">
        <v>12</v>
      </c>
      <c r="H18" s="2"/>
      <c r="I18" s="15">
        <v>429300</v>
      </c>
    </row>
    <row r="19" spans="1:14" x14ac:dyDescent="0.15">
      <c r="A19" s="2"/>
      <c r="G19" s="1" t="s">
        <v>24</v>
      </c>
      <c r="H19" s="2"/>
      <c r="I19" s="15">
        <f>I18+I17-I16</f>
        <v>13551657.869999999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1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146017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9"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1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11166034.869999999</v>
      </c>
    </row>
    <row r="18" spans="1:14" x14ac:dyDescent="0.15">
      <c r="G18" s="1" t="s">
        <v>12</v>
      </c>
      <c r="H18" s="2"/>
      <c r="I18" s="15">
        <v>423603</v>
      </c>
    </row>
    <row r="19" spans="1:14" x14ac:dyDescent="0.15">
      <c r="A19" s="2"/>
      <c r="G19" s="1" t="s">
        <v>24</v>
      </c>
      <c r="H19" s="2"/>
      <c r="I19" s="15">
        <f>I18+I17-I16</f>
        <v>13589637.869999999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1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1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125758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4">
    <tabColor theme="0"/>
  </sheetPr>
  <dimension ref="A1:W50"/>
  <sheetViews>
    <sheetView zoomScale="90" zoomScaleNormal="90" workbookViewId="0">
      <selection activeCell="G15" sqref="G15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1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1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1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1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1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6336166.0800000001</v>
      </c>
    </row>
    <row r="18" spans="1:14" x14ac:dyDescent="0.15">
      <c r="G18" s="1" t="s">
        <v>12</v>
      </c>
      <c r="H18" s="2"/>
      <c r="I18" s="15">
        <v>10456074</v>
      </c>
    </row>
    <row r="19" spans="1:14" x14ac:dyDescent="0.15">
      <c r="A19" s="2"/>
      <c r="G19" s="1" t="s">
        <v>24</v>
      </c>
      <c r="H19" s="2"/>
      <c r="I19" s="15">
        <f>I18+I17-I16</f>
        <v>14792240.079999998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127072.53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1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1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15">
      <c r="A28" s="1" t="s">
        <v>356</v>
      </c>
      <c r="B28" s="2">
        <f>B12+E8+I26</f>
        <v>2856.45</v>
      </c>
    </row>
    <row r="29" spans="1:14" x14ac:dyDescent="0.15">
      <c r="A29" s="1" t="s">
        <v>383</v>
      </c>
      <c r="B29" s="2">
        <f>B15+E11+I27</f>
        <v>97319.01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1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321593</v>
      </c>
      <c r="G43" s="2"/>
    </row>
    <row r="44" spans="1:23" x14ac:dyDescent="0.15">
      <c r="A44" s="8" t="s">
        <v>233</v>
      </c>
      <c r="D44" s="1" t="s">
        <v>375</v>
      </c>
      <c r="E44" s="2">
        <v>152215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0"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1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11173279.869999999</v>
      </c>
    </row>
    <row r="18" spans="1:14" x14ac:dyDescent="0.15">
      <c r="G18" s="1" t="s">
        <v>12</v>
      </c>
      <c r="H18" s="2"/>
      <c r="I18" s="15">
        <v>422658</v>
      </c>
    </row>
    <row r="19" spans="1:14" x14ac:dyDescent="0.15">
      <c r="A19" s="2"/>
      <c r="G19" s="1" t="s">
        <v>24</v>
      </c>
      <c r="H19" s="2"/>
      <c r="I19" s="15">
        <f>I18+I17-I16</f>
        <v>13595937.869999999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1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-7040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1"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1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1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1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1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11191288.869999999</v>
      </c>
    </row>
    <row r="18" spans="1:14" x14ac:dyDescent="0.15">
      <c r="G18" s="1" t="s">
        <v>12</v>
      </c>
      <c r="H18" s="2"/>
      <c r="I18" s="15">
        <v>420309</v>
      </c>
    </row>
    <row r="19" spans="1:14" x14ac:dyDescent="0.15">
      <c r="A19" s="2"/>
      <c r="G19" s="1" t="s">
        <v>24</v>
      </c>
      <c r="H19" s="2"/>
      <c r="I19" s="15">
        <f>I18+I17-I16</f>
        <v>13611597.869999999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2482.83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1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-46007</v>
      </c>
    </row>
    <row r="44" spans="1:23" x14ac:dyDescent="0.15">
      <c r="A44" s="8" t="s">
        <v>233</v>
      </c>
      <c r="D44" s="1" t="s">
        <v>375</v>
      </c>
      <c r="E44" s="2">
        <v>30467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2"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1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1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1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1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10733170.08</v>
      </c>
    </row>
    <row r="18" spans="1:14" x14ac:dyDescent="0.15">
      <c r="G18" s="1" t="s">
        <v>12</v>
      </c>
      <c r="H18" s="2"/>
      <c r="I18" s="15">
        <v>834372</v>
      </c>
    </row>
    <row r="19" spans="1:14" x14ac:dyDescent="0.15">
      <c r="A19" s="2"/>
      <c r="G19" s="1" t="s">
        <v>24</v>
      </c>
      <c r="H19" s="2"/>
      <c r="I19" s="15">
        <f>I18+I17-I16</f>
        <v>13567542.08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109489.36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1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1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15">
      <c r="A28" s="1" t="s">
        <v>356</v>
      </c>
      <c r="B28" s="2">
        <f>B12+E8+I26</f>
        <v>7924.04</v>
      </c>
    </row>
    <row r="29" spans="1:14" x14ac:dyDescent="0.15">
      <c r="A29" s="1" t="s">
        <v>383</v>
      </c>
      <c r="B29" s="2">
        <f>B15+E11+I27</f>
        <v>40646.409999999989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-19538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3"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1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1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1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1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1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1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17336341.280000001</v>
      </c>
    </row>
    <row r="18" spans="1:14" x14ac:dyDescent="0.15">
      <c r="G18" s="1" t="s">
        <v>12</v>
      </c>
      <c r="H18" s="2"/>
      <c r="I18" s="15">
        <v>3046158</v>
      </c>
    </row>
    <row r="19" spans="1:14" x14ac:dyDescent="0.15">
      <c r="A19" s="2"/>
      <c r="G19" s="1" t="s">
        <v>24</v>
      </c>
      <c r="H19" s="2"/>
      <c r="I19" s="15">
        <f>I18+I17-I16</f>
        <v>13382499.280000001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463541.26</v>
      </c>
      <c r="N21" s="2"/>
    </row>
    <row r="22" spans="1:14" x14ac:dyDescent="0.15">
      <c r="G22" s="1"/>
      <c r="H22" s="1" t="s">
        <v>39</v>
      </c>
      <c r="I22" s="15">
        <v>108821.16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1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1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15">
      <c r="A28" s="1" t="s">
        <v>356</v>
      </c>
      <c r="B28" s="2">
        <f>B12+E8+I26</f>
        <v>5420.7</v>
      </c>
    </row>
    <row r="29" spans="1:14" x14ac:dyDescent="0.15">
      <c r="A29" s="1" t="s">
        <v>383</v>
      </c>
      <c r="B29" s="2">
        <f>B15+E11+I27</f>
        <v>32722.369999999995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-55548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4"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1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1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1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1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1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13768973.109999999</v>
      </c>
    </row>
    <row r="18" spans="1:14" x14ac:dyDescent="0.15">
      <c r="G18" s="1" t="s">
        <v>12</v>
      </c>
      <c r="H18" s="2"/>
      <c r="I18" s="15">
        <v>6632118</v>
      </c>
    </row>
    <row r="19" spans="1:14" x14ac:dyDescent="0.15">
      <c r="A19" s="2"/>
      <c r="G19" s="1" t="s">
        <v>24</v>
      </c>
      <c r="H19" s="2"/>
      <c r="I19" s="15">
        <f>I18+I17-I16</f>
        <v>13401091.109999999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460967.33</v>
      </c>
      <c r="N21" s="2"/>
    </row>
    <row r="22" spans="1:14" x14ac:dyDescent="0.15">
      <c r="G22" s="1"/>
      <c r="H22" s="1" t="s">
        <v>39</v>
      </c>
      <c r="I22" s="15">
        <v>108227.33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1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1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15">
      <c r="A28" s="1" t="s">
        <v>356</v>
      </c>
      <c r="B28" s="2">
        <f>B12+E8+I26</f>
        <v>6701.74</v>
      </c>
    </row>
    <row r="29" spans="1:14" x14ac:dyDescent="0.15">
      <c r="A29" s="1" t="s">
        <v>383</v>
      </c>
      <c r="B29" s="2">
        <f>B15+E11+I27</f>
        <v>27301.67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1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-379970</v>
      </c>
    </row>
    <row r="44" spans="1:23" x14ac:dyDescent="0.15">
      <c r="A44" s="8" t="s">
        <v>233</v>
      </c>
      <c r="D44" s="1" t="s">
        <v>375</v>
      </c>
      <c r="E44" s="2">
        <v>-67297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5"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1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1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1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1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1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1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1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1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13820018.17</v>
      </c>
    </row>
    <row r="18" spans="1:14" x14ac:dyDescent="0.15">
      <c r="G18" s="1" t="s">
        <v>12</v>
      </c>
      <c r="H18" s="2"/>
      <c r="I18" s="15">
        <v>8994060</v>
      </c>
    </row>
    <row r="19" spans="1:14" x14ac:dyDescent="0.15">
      <c r="A19" s="2"/>
      <c r="G19" s="1" t="s">
        <v>24</v>
      </c>
      <c r="H19" s="2"/>
      <c r="I19" s="15">
        <f>I18+I17-I16</f>
        <v>12814078.170000002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458669.73</v>
      </c>
      <c r="N21" s="2"/>
    </row>
    <row r="22" spans="1:14" x14ac:dyDescent="0.15">
      <c r="G22" s="1"/>
      <c r="H22" s="1" t="s">
        <v>39</v>
      </c>
      <c r="I22" s="15">
        <v>107697.27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1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1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15">
      <c r="A28" s="1" t="s">
        <v>356</v>
      </c>
      <c r="B28" s="2">
        <f>B12+E8+I26</f>
        <v>4098.9399999999996</v>
      </c>
    </row>
    <row r="29" spans="1:14" x14ac:dyDescent="0.15">
      <c r="A29" s="1" t="s">
        <v>383</v>
      </c>
      <c r="B29" s="2">
        <f>B15+E11+I27</f>
        <v>20599.93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1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94546</v>
      </c>
    </row>
    <row r="44" spans="1:23" x14ac:dyDescent="0.15">
      <c r="A44" s="8" t="s">
        <v>233</v>
      </c>
      <c r="D44" s="1" t="s">
        <v>375</v>
      </c>
      <c r="E44" s="2">
        <v>7657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6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1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1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1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1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1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1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11514035.800000001</v>
      </c>
    </row>
    <row r="18" spans="1:14" x14ac:dyDescent="0.15">
      <c r="G18" s="1" t="s">
        <v>12</v>
      </c>
      <c r="H18" s="2"/>
      <c r="I18" s="15">
        <v>10963908</v>
      </c>
    </row>
    <row r="19" spans="1:14" x14ac:dyDescent="0.15">
      <c r="A19" s="2"/>
      <c r="G19" s="1" t="s">
        <v>24</v>
      </c>
      <c r="H19" s="2"/>
      <c r="I19" s="15">
        <f>I18+I17-I16</f>
        <v>12477943.800000001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456768.36</v>
      </c>
      <c r="N21" s="2"/>
    </row>
    <row r="22" spans="1:14" x14ac:dyDescent="0.15">
      <c r="G22" s="1"/>
      <c r="H22" s="1" t="s">
        <v>39</v>
      </c>
      <c r="I22" s="15">
        <v>107258.64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1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1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15">
      <c r="A28" s="1" t="s">
        <v>356</v>
      </c>
      <c r="B28" s="2">
        <f>B12+E8+I26</f>
        <v>1416.55</v>
      </c>
    </row>
    <row r="29" spans="1:14" x14ac:dyDescent="0.15">
      <c r="A29" s="1" t="s">
        <v>383</v>
      </c>
      <c r="B29" s="2">
        <f>B15+E11+I27</f>
        <v>16500.989999999998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1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-352901</v>
      </c>
    </row>
    <row r="44" spans="1:23" x14ac:dyDescent="0.15">
      <c r="A44" s="8" t="s">
        <v>233</v>
      </c>
      <c r="D44" s="1" t="s">
        <v>375</v>
      </c>
      <c r="E44" s="2">
        <v>21537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7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1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1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1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1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1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1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10642126.289999999</v>
      </c>
    </row>
    <row r="18" spans="1:14" x14ac:dyDescent="0.15">
      <c r="G18" s="1" t="s">
        <v>12</v>
      </c>
      <c r="H18" s="2"/>
      <c r="I18" s="15">
        <v>11754171</v>
      </c>
    </row>
    <row r="19" spans="1:14" x14ac:dyDescent="0.15">
      <c r="A19" s="2"/>
      <c r="G19" s="1" t="s">
        <v>24</v>
      </c>
      <c r="H19" s="2"/>
      <c r="I19" s="15">
        <f>I18+I17-I16</f>
        <v>12396297.289999999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455504.91</v>
      </c>
      <c r="N21" s="2"/>
    </row>
    <row r="22" spans="1:14" x14ac:dyDescent="0.15">
      <c r="G22" s="1"/>
      <c r="H22" s="1" t="s">
        <v>39</v>
      </c>
      <c r="I22" s="15">
        <v>106967.15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1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1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15">
      <c r="A28" s="1" t="s">
        <v>356</v>
      </c>
      <c r="B28" s="2">
        <f>B12+E8+I26</f>
        <v>3467.9700000000003</v>
      </c>
    </row>
    <row r="29" spans="1:14" x14ac:dyDescent="0.15">
      <c r="A29" s="1" t="s">
        <v>383</v>
      </c>
      <c r="B29" s="2">
        <f>B15+E11+I27</f>
        <v>15084.44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1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33486</v>
      </c>
    </row>
    <row r="44" spans="1:23" x14ac:dyDescent="0.15">
      <c r="A44" s="8" t="s">
        <v>233</v>
      </c>
      <c r="D44" s="1" t="s">
        <v>375</v>
      </c>
      <c r="E44" s="2">
        <v>194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8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1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1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1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1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1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1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1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10881981.57</v>
      </c>
    </row>
    <row r="18" spans="1:14" x14ac:dyDescent="0.15">
      <c r="G18" s="1" t="s">
        <v>12</v>
      </c>
      <c r="H18" s="2"/>
      <c r="I18" s="15">
        <v>14078079</v>
      </c>
    </row>
    <row r="19" spans="1:14" x14ac:dyDescent="0.15">
      <c r="A19" s="2"/>
      <c r="G19" s="1" t="s">
        <v>24</v>
      </c>
      <c r="H19" s="2"/>
      <c r="I19" s="15">
        <f>I18+I17-I16</f>
        <v>14960060.57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452270.04</v>
      </c>
      <c r="N21" s="2"/>
    </row>
    <row r="22" spans="1:14" x14ac:dyDescent="0.15">
      <c r="G22" s="1"/>
      <c r="H22" s="1" t="s">
        <v>39</v>
      </c>
      <c r="I22" s="15">
        <v>106220.87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1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1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15">
      <c r="A28" s="1" t="s">
        <v>356</v>
      </c>
      <c r="B28" s="2">
        <f>B12+E8+I26</f>
        <v>2849.72</v>
      </c>
    </row>
    <row r="29" spans="1:14" x14ac:dyDescent="0.15">
      <c r="A29" s="1" t="s">
        <v>383</v>
      </c>
      <c r="B29" s="2">
        <f>B15+E11+I27</f>
        <v>11616.469999999998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1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114649</v>
      </c>
    </row>
    <row r="44" spans="1:23" x14ac:dyDescent="0.15">
      <c r="A44" s="8" t="s">
        <v>233</v>
      </c>
      <c r="D44" s="1" t="s">
        <v>375</v>
      </c>
      <c r="E44" s="2">
        <v>-12988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9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1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1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1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1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1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1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10149924.140000001</v>
      </c>
    </row>
    <row r="18" spans="1:14" x14ac:dyDescent="0.15">
      <c r="G18" s="1" t="s">
        <v>12</v>
      </c>
      <c r="H18" s="2"/>
      <c r="I18" s="15">
        <v>14223555</v>
      </c>
    </row>
    <row r="19" spans="1:14" x14ac:dyDescent="0.15">
      <c r="A19" s="2"/>
      <c r="G19" s="1" t="s">
        <v>24</v>
      </c>
      <c r="H19" s="2"/>
      <c r="I19" s="15">
        <f>I18+I17-I16</f>
        <v>14373479.140000001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448786.8</v>
      </c>
      <c r="N21" s="2"/>
    </row>
    <row r="22" spans="1:14" x14ac:dyDescent="0.15">
      <c r="G22" s="1"/>
      <c r="H22" s="1" t="s">
        <v>39</v>
      </c>
      <c r="I22" s="15">
        <v>105417.3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1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1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15">
      <c r="A28" s="1" t="s">
        <v>356</v>
      </c>
      <c r="B28" s="2">
        <f>B12+E8+I26</f>
        <v>664.75</v>
      </c>
    </row>
    <row r="29" spans="1:14" x14ac:dyDescent="0.15">
      <c r="A29" s="1" t="s">
        <v>383</v>
      </c>
      <c r="B29" s="2">
        <f>B15+E11+I27</f>
        <v>8766.75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1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-82521</v>
      </c>
    </row>
    <row r="44" spans="1:23" x14ac:dyDescent="0.15">
      <c r="A44" s="8" t="s">
        <v>233</v>
      </c>
      <c r="D44" s="1" t="s">
        <v>375</v>
      </c>
      <c r="E44" s="2">
        <v>10092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5">
    <tabColor theme="0"/>
  </sheetPr>
  <dimension ref="A1:W50"/>
  <sheetViews>
    <sheetView zoomScale="90" zoomScaleNormal="90" workbookViewId="0">
      <selection activeCell="B38" sqref="B38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1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1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1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1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1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1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6958987.0899999999</v>
      </c>
    </row>
    <row r="18" spans="1:14" x14ac:dyDescent="0.15">
      <c r="G18" s="1" t="s">
        <v>12</v>
      </c>
      <c r="H18" s="2"/>
      <c r="I18" s="15">
        <v>9978498</v>
      </c>
    </row>
    <row r="19" spans="1:14" x14ac:dyDescent="0.15">
      <c r="A19" s="2"/>
      <c r="G19" s="1" t="s">
        <v>24</v>
      </c>
      <c r="H19" s="2"/>
      <c r="I19" s="15">
        <f>I18+I17-I16</f>
        <v>14937485.09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126429.52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1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1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15">
      <c r="A28" s="1" t="s">
        <v>356</v>
      </c>
      <c r="B28" s="2">
        <f>B12+E8+I26</f>
        <v>2318.86</v>
      </c>
    </row>
    <row r="29" spans="1:14" x14ac:dyDescent="0.15">
      <c r="A29" s="1" t="s">
        <v>383</v>
      </c>
      <c r="B29" s="2">
        <f>B15+E11+I27</f>
        <v>94462.56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1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-136950</v>
      </c>
      <c r="G43" s="2"/>
    </row>
    <row r="44" spans="1:23" x14ac:dyDescent="0.15">
      <c r="A44" s="8" t="s">
        <v>233</v>
      </c>
      <c r="D44" s="1" t="s">
        <v>375</v>
      </c>
      <c r="E44" s="2">
        <v>46503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0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1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1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1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1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1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9596223.9299999997</v>
      </c>
    </row>
    <row r="18" spans="1:14" x14ac:dyDescent="0.15">
      <c r="G18" s="1" t="s">
        <v>12</v>
      </c>
      <c r="H18" s="2"/>
      <c r="I18" s="15">
        <v>14580378</v>
      </c>
    </row>
    <row r="19" spans="1:14" x14ac:dyDescent="0.15">
      <c r="A19" s="2"/>
      <c r="G19" s="1" t="s">
        <v>24</v>
      </c>
      <c r="H19" s="2"/>
      <c r="I19" s="15">
        <f>I18+I17-I16</f>
        <v>14176601.93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448167.86</v>
      </c>
      <c r="N21" s="2"/>
    </row>
    <row r="22" spans="1:14" x14ac:dyDescent="0.15">
      <c r="G22" s="1"/>
      <c r="H22" s="1" t="s">
        <v>39</v>
      </c>
      <c r="I22" s="15">
        <v>105274.51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1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1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15">
      <c r="A28" s="1" t="s">
        <v>356</v>
      </c>
      <c r="B28" s="2">
        <f>B12+E8+I26</f>
        <v>1562.44</v>
      </c>
    </row>
    <row r="29" spans="1:14" x14ac:dyDescent="0.15">
      <c r="A29" s="1" t="s">
        <v>383</v>
      </c>
      <c r="B29" s="2">
        <f>B15+E11+I27</f>
        <v>8101.9999999999991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1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164932</v>
      </c>
    </row>
    <row r="44" spans="1:23" x14ac:dyDescent="0.15">
      <c r="A44" s="8" t="s">
        <v>233</v>
      </c>
      <c r="D44" s="1" t="s">
        <v>375</v>
      </c>
      <c r="E44" s="2">
        <v>13221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1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1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1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1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1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9261480.3000000007</v>
      </c>
    </row>
    <row r="18" spans="1:14" x14ac:dyDescent="0.15">
      <c r="G18" s="1" t="s">
        <v>12</v>
      </c>
      <c r="H18" s="2"/>
      <c r="I18" s="15">
        <v>14504796</v>
      </c>
    </row>
    <row r="19" spans="1:14" x14ac:dyDescent="0.15">
      <c r="A19" s="2"/>
      <c r="G19" s="1" t="s">
        <v>24</v>
      </c>
      <c r="H19" s="2"/>
      <c r="I19" s="15">
        <f>I18+I17-I16</f>
        <v>13766276.300000001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446488.77</v>
      </c>
      <c r="N21" s="2"/>
    </row>
    <row r="22" spans="1:14" x14ac:dyDescent="0.15">
      <c r="G22" s="1"/>
      <c r="H22" s="1" t="s">
        <v>39</v>
      </c>
      <c r="I22" s="15">
        <v>104887.14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1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1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15">
      <c r="A28" s="1" t="s">
        <v>356</v>
      </c>
      <c r="B28" s="2">
        <f>B12+E8+I26</f>
        <v>1701.41</v>
      </c>
    </row>
    <row r="29" spans="1:14" x14ac:dyDescent="0.15">
      <c r="A29" s="1" t="s">
        <v>383</v>
      </c>
      <c r="B29" s="2">
        <f>B15+E11+I27</f>
        <v>6539.5599999999995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1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334880</v>
      </c>
    </row>
    <row r="44" spans="1:23" x14ac:dyDescent="0.15">
      <c r="A44" s="8" t="s">
        <v>233</v>
      </c>
      <c r="D44" s="1" t="s">
        <v>375</v>
      </c>
      <c r="E44" s="2">
        <v>24638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2"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1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1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1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1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1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9007590.9800000004</v>
      </c>
    </row>
    <row r="18" spans="1:14" x14ac:dyDescent="0.15">
      <c r="G18" s="1" t="s">
        <v>12</v>
      </c>
      <c r="H18" s="2"/>
      <c r="I18" s="15">
        <v>14768775</v>
      </c>
    </row>
    <row r="19" spans="1:14" x14ac:dyDescent="0.15">
      <c r="A19" s="2"/>
      <c r="G19" s="1" t="s">
        <v>24</v>
      </c>
      <c r="H19" s="2"/>
      <c r="I19" s="15">
        <f>I18+I17-I16</f>
        <v>13776365.98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444730.33</v>
      </c>
      <c r="N21" s="2"/>
    </row>
    <row r="22" spans="1:14" x14ac:dyDescent="0.15">
      <c r="G22" s="1"/>
      <c r="H22" s="1" t="s">
        <v>39</v>
      </c>
      <c r="I22" s="15">
        <v>104481.36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1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1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15">
      <c r="A28" s="1" t="s">
        <v>356</v>
      </c>
      <c r="B28" s="2">
        <f>B12+E8+I26</f>
        <v>2073.54</v>
      </c>
    </row>
    <row r="29" spans="1:14" x14ac:dyDescent="0.15">
      <c r="A29" s="1" t="s">
        <v>383</v>
      </c>
      <c r="B29" s="2">
        <f>B15+E11+I27</f>
        <v>4838.1499999999996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1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64743</v>
      </c>
    </row>
    <row r="44" spans="1:23" x14ac:dyDescent="0.15">
      <c r="A44" s="8" t="s">
        <v>233</v>
      </c>
      <c r="D44" s="1" t="s">
        <v>375</v>
      </c>
      <c r="E44" s="2">
        <v>49888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3"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1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1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1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1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1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1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1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9991649.6600000001</v>
      </c>
    </row>
    <row r="18" spans="1:14" x14ac:dyDescent="0.15">
      <c r="G18" s="1" t="s">
        <v>12</v>
      </c>
      <c r="H18" s="2"/>
      <c r="I18" s="15">
        <v>13533282</v>
      </c>
    </row>
    <row r="19" spans="1:14" x14ac:dyDescent="0.15">
      <c r="A19" s="2"/>
      <c r="G19" s="1" t="s">
        <v>24</v>
      </c>
      <c r="H19" s="2"/>
      <c r="I19" s="15">
        <f>I18+I17-I16</f>
        <v>13524931.66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441120.99</v>
      </c>
      <c r="N21" s="2"/>
    </row>
    <row r="22" spans="1:14" x14ac:dyDescent="0.15">
      <c r="G22" s="1"/>
      <c r="H22" s="1" t="s">
        <v>39</v>
      </c>
      <c r="I22" s="15">
        <v>103648.78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1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1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15">
      <c r="A28" s="1" t="s">
        <v>356</v>
      </c>
      <c r="B28" s="2">
        <f>B12+E8+I26</f>
        <v>1897.3200000000002</v>
      </c>
    </row>
    <row r="29" spans="1:14" x14ac:dyDescent="0.15">
      <c r="A29" s="1" t="s">
        <v>383</v>
      </c>
      <c r="B29" s="2">
        <f>B15+E11+I27</f>
        <v>2764.61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1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297322</v>
      </c>
    </row>
    <row r="44" spans="1:23" x14ac:dyDescent="0.15">
      <c r="A44" s="8" t="s">
        <v>233</v>
      </c>
      <c r="D44" s="1" t="s">
        <v>375</v>
      </c>
      <c r="E44" s="2">
        <v>43073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4"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1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1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1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1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1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1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1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7367557.2300000004</v>
      </c>
    </row>
    <row r="18" spans="1:22" x14ac:dyDescent="0.15">
      <c r="G18" s="1" t="s">
        <v>12</v>
      </c>
      <c r="H18" s="2"/>
      <c r="I18" s="15">
        <v>14989860</v>
      </c>
    </row>
    <row r="19" spans="1:22" x14ac:dyDescent="0.15">
      <c r="A19" s="2"/>
      <c r="G19" s="1" t="s">
        <v>24</v>
      </c>
      <c r="H19" s="2"/>
      <c r="I19" s="15">
        <f>I18+I17-I16</f>
        <v>12357417.23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437797.98</v>
      </c>
      <c r="N21" s="2"/>
    </row>
    <row r="22" spans="1:22" x14ac:dyDescent="0.15">
      <c r="G22" s="1"/>
      <c r="H22" s="1" t="s">
        <v>39</v>
      </c>
      <c r="I22" s="15">
        <v>102882.21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1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1600293.3599999994</v>
      </c>
    </row>
    <row r="28" spans="1:22" x14ac:dyDescent="0.15">
      <c r="A28" s="1" t="s">
        <v>356</v>
      </c>
      <c r="B28" s="2">
        <f>B12+E8+I26</f>
        <v>1388.8899999999999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8" t="s">
        <v>379</v>
      </c>
    </row>
    <row r="39" spans="1:23" x14ac:dyDescent="0.1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1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1" t="s">
        <v>77</v>
      </c>
      <c r="E42" s="2">
        <v>280938</v>
      </c>
    </row>
    <row r="43" spans="1:23" x14ac:dyDescent="0.15">
      <c r="A43" s="8" t="s">
        <v>233</v>
      </c>
      <c r="D43" s="1" t="s">
        <v>375</v>
      </c>
      <c r="E43" s="2"/>
    </row>
    <row r="44" spans="1:23" x14ac:dyDescent="0.1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1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1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1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5">
    <tabColor theme="0"/>
  </sheetPr>
  <dimension ref="A1:W49"/>
  <sheetViews>
    <sheetView zoomScale="80" zoomScaleNormal="80" workbookViewId="0">
      <selection activeCell="G54" sqref="G5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1"/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1058224.2799999996</v>
      </c>
    </row>
    <row r="28" spans="1:22" x14ac:dyDescent="0.15">
      <c r="A28" s="1" t="s">
        <v>356</v>
      </c>
      <c r="B28" s="2">
        <f>B12+E8+I26</f>
        <v>0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-672695</v>
      </c>
    </row>
    <row r="39" spans="1:23" x14ac:dyDescent="0.1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1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6">
    <tabColor theme="0"/>
  </sheetPr>
  <dimension ref="A1:W49"/>
  <sheetViews>
    <sheetView zoomScale="80" zoomScaleNormal="80" workbookViewId="0">
      <selection activeCell="D26" sqref="D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1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1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1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1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1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1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8216879.0999999996</v>
      </c>
    </row>
    <row r="18" spans="1:22" x14ac:dyDescent="0.15">
      <c r="G18" s="1" t="s">
        <v>12</v>
      </c>
      <c r="H18" s="2"/>
      <c r="I18" s="15">
        <v>14233401</v>
      </c>
    </row>
    <row r="19" spans="1:22" x14ac:dyDescent="0.15">
      <c r="A19" s="2"/>
      <c r="G19" s="1" t="s">
        <v>24</v>
      </c>
      <c r="H19" s="2"/>
      <c r="I19" s="15">
        <f>I18+I17-I16</f>
        <v>12450280.100000001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434868.31</v>
      </c>
      <c r="N21" s="2"/>
    </row>
    <row r="22" spans="1:22" x14ac:dyDescent="0.15">
      <c r="G22" s="1"/>
      <c r="H22" s="1" t="s">
        <v>39</v>
      </c>
      <c r="I22" s="15">
        <v>102206.34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1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15">
      <c r="A27" s="1" t="s">
        <v>90</v>
      </c>
      <c r="B27" s="2">
        <f>$B$13+$E$10+$I$25</f>
        <v>1595298.9299999997</v>
      </c>
    </row>
    <row r="28" spans="1:22" x14ac:dyDescent="0.15">
      <c r="A28" s="1" t="s">
        <v>356</v>
      </c>
      <c r="B28" s="2">
        <f>B12+E8+I26</f>
        <v>1498.42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-636849</v>
      </c>
    </row>
    <row r="39" spans="1:23" x14ac:dyDescent="0.1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1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7">
    <tabColor theme="0"/>
  </sheetPr>
  <dimension ref="A1:W49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1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1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1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1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1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7537577.1600000001</v>
      </c>
    </row>
    <row r="18" spans="1:22" x14ac:dyDescent="0.15">
      <c r="G18" s="1" t="s">
        <v>12</v>
      </c>
      <c r="H18" s="2"/>
      <c r="I18" s="15">
        <v>14399280</v>
      </c>
    </row>
    <row r="19" spans="1:22" x14ac:dyDescent="0.15">
      <c r="A19" s="2"/>
      <c r="G19" s="1" t="s">
        <v>24</v>
      </c>
      <c r="H19" s="2"/>
      <c r="I19" s="15">
        <f>I18+I17-I16</f>
        <v>11936857.16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433576.28</v>
      </c>
      <c r="N21" s="2"/>
    </row>
    <row r="22" spans="1:22" x14ac:dyDescent="0.15">
      <c r="G22" s="1"/>
      <c r="H22" s="1" t="s">
        <v>39</v>
      </c>
      <c r="I22" s="15">
        <v>101908.28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1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1592508.4799999995</v>
      </c>
    </row>
    <row r="28" spans="1:22" x14ac:dyDescent="0.15">
      <c r="A28" s="1" t="s">
        <v>356</v>
      </c>
      <c r="B28" s="2">
        <f>B12+E8+I26</f>
        <v>5683.05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-336959</v>
      </c>
    </row>
    <row r="39" spans="1:23" x14ac:dyDescent="0.1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1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8">
    <tabColor theme="0"/>
  </sheetPr>
  <dimension ref="A1:W49"/>
  <sheetViews>
    <sheetView zoomScale="80" zoomScaleNormal="80" workbookViewId="0">
      <selection activeCell="D53" sqref="D5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1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1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1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1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1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1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7639091.8799999999</v>
      </c>
    </row>
    <row r="18" spans="1:22" x14ac:dyDescent="0.15">
      <c r="G18" s="1" t="s">
        <v>12</v>
      </c>
      <c r="H18" s="2"/>
      <c r="I18" s="15">
        <v>15981885</v>
      </c>
    </row>
    <row r="19" spans="1:22" x14ac:dyDescent="0.15">
      <c r="A19" s="2"/>
      <c r="G19" s="1" t="s">
        <v>24</v>
      </c>
      <c r="H19" s="2"/>
      <c r="I19" s="15">
        <f>I18+I17-I16</f>
        <v>13620976.879999999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432454.88</v>
      </c>
      <c r="N21" s="2"/>
    </row>
    <row r="22" spans="1:22" x14ac:dyDescent="0.15">
      <c r="G22" s="1"/>
      <c r="H22" s="1" t="s">
        <v>39</v>
      </c>
      <c r="I22" s="15">
        <v>101649.56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1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15">
      <c r="A27" s="1" t="s">
        <v>90</v>
      </c>
      <c r="B27" s="2">
        <f>$B$13+$E$10+$I$25</f>
        <v>1585445.3099999996</v>
      </c>
    </row>
    <row r="28" spans="1:22" x14ac:dyDescent="0.15">
      <c r="A28" s="1" t="s">
        <v>356</v>
      </c>
      <c r="B28" s="2">
        <f>B12+E8+I26</f>
        <v>2423.91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-907435</v>
      </c>
    </row>
    <row r="39" spans="1:23" x14ac:dyDescent="0.1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1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9">
    <tabColor theme="0"/>
  </sheetPr>
  <dimension ref="A1:W49"/>
  <sheetViews>
    <sheetView zoomScale="80" zoomScaleNormal="80" workbookViewId="0">
      <selection activeCell="E27" sqref="E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1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1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1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1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1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5967711.75</v>
      </c>
    </row>
    <row r="18" spans="1:22" x14ac:dyDescent="0.15">
      <c r="G18" s="1" t="s">
        <v>12</v>
      </c>
      <c r="H18" s="2"/>
      <c r="I18" s="15">
        <v>17054136</v>
      </c>
    </row>
    <row r="19" spans="1:22" x14ac:dyDescent="0.15">
      <c r="A19" s="2"/>
      <c r="G19" s="1" t="s">
        <v>24</v>
      </c>
      <c r="H19" s="2"/>
      <c r="I19" s="15">
        <f>I18+I17-I16</f>
        <v>13021847.75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431410.83</v>
      </c>
      <c r="N21" s="2"/>
    </row>
    <row r="22" spans="1:22" x14ac:dyDescent="0.15">
      <c r="G22" s="1"/>
      <c r="H22" s="1" t="s">
        <v>39</v>
      </c>
      <c r="I22" s="15">
        <v>101408.69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1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15">
      <c r="A27" s="1" t="s">
        <v>90</v>
      </c>
      <c r="B27" s="2">
        <f>$B$13+$E$10+$I$25</f>
        <v>1581977.3499999996</v>
      </c>
    </row>
    <row r="28" spans="1:22" x14ac:dyDescent="0.15">
      <c r="A28" s="1" t="s">
        <v>356</v>
      </c>
      <c r="B28" s="2">
        <f>B12+E8+I26</f>
        <v>3579.55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390555</v>
      </c>
    </row>
    <row r="39" spans="1:23" x14ac:dyDescent="0.1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1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6"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1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1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1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1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1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4940096.3</v>
      </c>
    </row>
    <row r="18" spans="1:14" x14ac:dyDescent="0.15">
      <c r="G18" s="1" t="s">
        <v>12</v>
      </c>
      <c r="H18" s="2"/>
      <c r="I18" s="15">
        <v>11741562</v>
      </c>
    </row>
    <row r="19" spans="1:14" x14ac:dyDescent="0.15">
      <c r="A19" s="2"/>
      <c r="G19" s="1" t="s">
        <v>24</v>
      </c>
      <c r="H19" s="2"/>
      <c r="I19" s="15">
        <f>I18+I17-I16</f>
        <v>14681658.300000001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125897.31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1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1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15">
      <c r="A28" s="1" t="s">
        <v>356</v>
      </c>
      <c r="B28" s="2">
        <f>B12+E8+I26</f>
        <v>1604.48</v>
      </c>
    </row>
    <row r="29" spans="1:14" x14ac:dyDescent="0.15">
      <c r="A29" s="1" t="s">
        <v>383</v>
      </c>
      <c r="B29" s="2">
        <f>B15+E11+I27</f>
        <v>92143.7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1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365161</v>
      </c>
      <c r="G43" s="2"/>
    </row>
    <row r="44" spans="1:23" x14ac:dyDescent="0.15">
      <c r="A44" s="8" t="s">
        <v>233</v>
      </c>
      <c r="D44" s="1" t="s">
        <v>375</v>
      </c>
      <c r="E44" s="2">
        <v>-64000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0">
    <tabColor theme="0"/>
  </sheetPr>
  <dimension ref="A1:W49"/>
  <sheetViews>
    <sheetView zoomScale="80" zoomScaleNormal="80" workbookViewId="0">
      <selection activeCell="A16" sqref="A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1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1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1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1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1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5041865.8899999997</v>
      </c>
    </row>
    <row r="18" spans="1:22" x14ac:dyDescent="0.15">
      <c r="G18" s="1" t="s">
        <v>12</v>
      </c>
      <c r="H18" s="2"/>
      <c r="I18" s="15">
        <v>18127827</v>
      </c>
    </row>
    <row r="19" spans="1:22" x14ac:dyDescent="0.15">
      <c r="A19" s="2"/>
      <c r="G19" s="1" t="s">
        <v>24</v>
      </c>
      <c r="H19" s="2"/>
      <c r="I19" s="15">
        <f>I18+I17-I16</f>
        <v>13169692.890000001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430005.83</v>
      </c>
      <c r="N21" s="2"/>
    </row>
    <row r="22" spans="1:22" x14ac:dyDescent="0.15">
      <c r="G22" s="1"/>
      <c r="H22" s="1" t="s">
        <v>39</v>
      </c>
      <c r="I22" s="15">
        <v>101084.55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1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15">
      <c r="A27" s="1" t="s">
        <v>90</v>
      </c>
      <c r="B27" s="2">
        <f>$B$13+$E$10+$I$25</f>
        <v>1576992.7999999996</v>
      </c>
    </row>
    <row r="28" spans="1:22" x14ac:dyDescent="0.15">
      <c r="A28" s="1" t="s">
        <v>356</v>
      </c>
      <c r="B28" s="2">
        <f>B12+E8+I26</f>
        <v>1919.23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96187</v>
      </c>
    </row>
    <row r="39" spans="1:23" x14ac:dyDescent="0.1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1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1"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1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1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1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1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1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7610188.5700000003</v>
      </c>
    </row>
    <row r="18" spans="1:22" x14ac:dyDescent="0.15">
      <c r="G18" s="1" t="s">
        <v>12</v>
      </c>
      <c r="H18" s="2"/>
      <c r="I18" s="15">
        <v>16133715</v>
      </c>
    </row>
    <row r="19" spans="1:22" x14ac:dyDescent="0.15">
      <c r="A19" s="2"/>
      <c r="G19" s="1" t="s">
        <v>24</v>
      </c>
      <c r="H19" s="2"/>
      <c r="I19" s="15">
        <f>I18+I17-I16</f>
        <v>13743903.57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427740.24</v>
      </c>
      <c r="N21" s="2"/>
    </row>
    <row r="22" spans="1:22" x14ac:dyDescent="0.15">
      <c r="G22" s="1"/>
      <c r="H22" s="1" t="s">
        <v>39</v>
      </c>
      <c r="I22" s="15">
        <v>100561.87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1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1572807.9799999995</v>
      </c>
    </row>
    <row r="28" spans="1:22" x14ac:dyDescent="0.15">
      <c r="A28" s="1" t="s">
        <v>356</v>
      </c>
      <c r="B28" s="2">
        <f>B12+E8+I26</f>
        <v>1001.9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53289</v>
      </c>
    </row>
    <row r="39" spans="1:23" x14ac:dyDescent="0.1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1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2">
    <tabColor theme="0"/>
  </sheetPr>
  <dimension ref="A1:W49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1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1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1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1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1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6154348.1100000003</v>
      </c>
    </row>
    <row r="18" spans="1:22" x14ac:dyDescent="0.15">
      <c r="G18" s="1" t="s">
        <v>12</v>
      </c>
      <c r="H18" s="2"/>
      <c r="I18" s="15">
        <v>16502787</v>
      </c>
    </row>
    <row r="19" spans="1:22" x14ac:dyDescent="0.15">
      <c r="A19" s="2"/>
      <c r="G19" s="1" t="s">
        <v>24</v>
      </c>
      <c r="H19" s="2"/>
      <c r="I19" s="15">
        <f>I18+I17-I16</f>
        <v>12657135.109999999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425991.12</v>
      </c>
      <c r="N21" s="2"/>
    </row>
    <row r="22" spans="1:22" x14ac:dyDescent="0.15">
      <c r="G22" s="1"/>
      <c r="H22" s="1" t="s">
        <v>39</v>
      </c>
      <c r="I22" s="15">
        <v>100158.33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1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15">
      <c r="A27" s="1" t="s">
        <v>90</v>
      </c>
      <c r="B27" s="2">
        <f>$B$13+$E$10+$I$25</f>
        <v>1569653.4199999995</v>
      </c>
    </row>
    <row r="28" spans="1:22" x14ac:dyDescent="0.15">
      <c r="A28" s="1" t="s">
        <v>356</v>
      </c>
      <c r="B28" s="2">
        <f>B12+E8+I26</f>
        <v>1581.41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373918</v>
      </c>
    </row>
    <row r="39" spans="1:23" x14ac:dyDescent="0.1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1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3"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1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15">
      <c r="A11" s="1" t="s">
        <v>84</v>
      </c>
      <c r="B11" s="2">
        <f>'20171219'!B11+'20171220'!B9</f>
        <v>1547526.7300000002</v>
      </c>
      <c r="E11" s="2"/>
    </row>
    <row r="12" spans="1:10" x14ac:dyDescent="0.1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1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15">
      <c r="A14" s="1" t="s">
        <v>333</v>
      </c>
      <c r="B14" s="3"/>
      <c r="G14" s="1" t="s">
        <v>36</v>
      </c>
      <c r="I14" s="2"/>
    </row>
    <row r="15" spans="1:10" x14ac:dyDescent="0.15">
      <c r="A15" s="1"/>
      <c r="B15" s="2"/>
      <c r="G15" s="1"/>
      <c r="H15" s="1" t="s">
        <v>30</v>
      </c>
      <c r="I15" s="15">
        <v>109421160</v>
      </c>
    </row>
    <row r="16" spans="1:10" x14ac:dyDescent="0.15">
      <c r="A16" s="1"/>
      <c r="B16" s="2"/>
      <c r="G16" s="1"/>
      <c r="H16" s="1" t="s">
        <v>31</v>
      </c>
      <c r="I16" s="15">
        <v>-6426360</v>
      </c>
    </row>
    <row r="17" spans="1:22" x14ac:dyDescent="0.1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15">
      <c r="G18" s="1" t="s">
        <v>5</v>
      </c>
      <c r="H18" s="2"/>
      <c r="I18" s="15">
        <v>10000000</v>
      </c>
    </row>
    <row r="19" spans="1:22" x14ac:dyDescent="0.15">
      <c r="A19" s="2"/>
      <c r="G19" s="1" t="s">
        <v>26</v>
      </c>
      <c r="H19" s="2"/>
      <c r="I19" s="15">
        <v>6192791.0800000001</v>
      </c>
    </row>
    <row r="20" spans="1:22" x14ac:dyDescent="0.15">
      <c r="D20" s="2"/>
      <c r="G20" s="1" t="s">
        <v>12</v>
      </c>
      <c r="H20" s="2"/>
      <c r="I20" s="15">
        <v>16391007</v>
      </c>
    </row>
    <row r="21" spans="1:22" x14ac:dyDescent="0.15">
      <c r="G21" s="1" t="s">
        <v>24</v>
      </c>
      <c r="H21" s="2"/>
      <c r="I21" s="15">
        <f>I20+I19-I18</f>
        <v>12583798.079999998</v>
      </c>
      <c r="N21" s="2"/>
    </row>
    <row r="22" spans="1:22" x14ac:dyDescent="0.15">
      <c r="G22" s="1" t="s">
        <v>33</v>
      </c>
      <c r="I22" s="15"/>
    </row>
    <row r="23" spans="1:22" x14ac:dyDescent="0.15">
      <c r="G23" s="1"/>
      <c r="H23" s="1" t="s">
        <v>38</v>
      </c>
      <c r="I23" s="15">
        <v>425756.2</v>
      </c>
      <c r="N23" s="2"/>
    </row>
    <row r="24" spans="1:22" x14ac:dyDescent="0.15">
      <c r="A24" s="8" t="s">
        <v>69</v>
      </c>
      <c r="G24" s="1"/>
      <c r="H24" s="1" t="s">
        <v>39</v>
      </c>
      <c r="I24" s="15">
        <v>100062.36</v>
      </c>
    </row>
    <row r="25" spans="1:22" x14ac:dyDescent="0.1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1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1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1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877293</v>
      </c>
    </row>
    <row r="39" spans="1:23" x14ac:dyDescent="0.1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4">
    <tabColor theme="0"/>
  </sheetPr>
  <dimension ref="A1:W49"/>
  <sheetViews>
    <sheetView zoomScale="80" zoomScaleNormal="80" workbookViewId="0">
      <selection activeCell="I27" sqref="I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1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424830.56</v>
      </c>
      <c r="N21" s="2"/>
    </row>
    <row r="22" spans="1:22" x14ac:dyDescent="0.15">
      <c r="G22" s="1"/>
      <c r="H22" s="1" t="s">
        <v>39</v>
      </c>
      <c r="I22" s="15">
        <v>99806.86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1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2149269</v>
      </c>
    </row>
    <row r="39" spans="1:23" x14ac:dyDescent="0.1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1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5"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1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1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424316.56</v>
      </c>
      <c r="N21" s="2"/>
    </row>
    <row r="22" spans="1:22" x14ac:dyDescent="0.15">
      <c r="G22" s="1"/>
      <c r="H22" s="1" t="s">
        <v>39</v>
      </c>
      <c r="I22" s="15">
        <v>99688.28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1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1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6">
    <tabColor theme="0"/>
  </sheetPr>
  <dimension ref="A1:W49"/>
  <sheetViews>
    <sheetView zoomScale="80" zoomScaleNormal="80" workbookViewId="0">
      <selection activeCell="E18" sqref="E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1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1279233</v>
      </c>
    </row>
    <row r="39" spans="1:23" x14ac:dyDescent="0.1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1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7"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1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1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1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1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1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1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3386440.94</v>
      </c>
    </row>
    <row r="18" spans="1:22" x14ac:dyDescent="0.15">
      <c r="G18" s="1" t="s">
        <v>12</v>
      </c>
      <c r="H18" s="2"/>
      <c r="I18" s="15">
        <v>17391492</v>
      </c>
    </row>
    <row r="19" spans="1:22" x14ac:dyDescent="0.15">
      <c r="A19" s="2"/>
      <c r="G19" s="1" t="s">
        <v>24</v>
      </c>
      <c r="H19" s="2"/>
      <c r="I19" s="15">
        <f>I18+I17-I16</f>
        <v>10777932.940000001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419180.04</v>
      </c>
      <c r="N21" s="2"/>
    </row>
    <row r="22" spans="1:22" x14ac:dyDescent="0.15">
      <c r="G22" s="1"/>
      <c r="H22" s="1" t="s">
        <v>39</v>
      </c>
      <c r="I22" s="15">
        <v>98503.3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1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-118574</v>
      </c>
    </row>
    <row r="39" spans="1:23" x14ac:dyDescent="0.1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1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8"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1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1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1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1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4603463.5599999996</v>
      </c>
    </row>
    <row r="18" spans="1:22" x14ac:dyDescent="0.15">
      <c r="G18" s="1" t="s">
        <v>12</v>
      </c>
      <c r="H18" s="2"/>
      <c r="I18" s="15">
        <v>15768855</v>
      </c>
    </row>
    <row r="19" spans="1:22" x14ac:dyDescent="0.15">
      <c r="A19" s="2"/>
      <c r="G19" s="1" t="s">
        <v>24</v>
      </c>
      <c r="H19" s="2"/>
      <c r="I19" s="15">
        <f>I18+I17-I16</f>
        <v>10372318.559999999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415033.35</v>
      </c>
      <c r="N21" s="2"/>
    </row>
    <row r="22" spans="1:22" x14ac:dyDescent="0.15">
      <c r="G22" s="1"/>
      <c r="H22" s="1" t="s">
        <v>39</v>
      </c>
      <c r="I22" s="15">
        <v>97546.68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1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1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1538121</v>
      </c>
    </row>
    <row r="39" spans="1:23" x14ac:dyDescent="0.1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1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9"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1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1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1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1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6489566.2400000002</v>
      </c>
    </row>
    <row r="18" spans="1:22" x14ac:dyDescent="0.15">
      <c r="G18" s="1" t="s">
        <v>12</v>
      </c>
      <c r="H18" s="2"/>
      <c r="I18" s="15">
        <v>14888448</v>
      </c>
    </row>
    <row r="19" spans="1:22" x14ac:dyDescent="0.15">
      <c r="A19" s="2"/>
      <c r="G19" s="1" t="s">
        <v>24</v>
      </c>
      <c r="H19" s="2"/>
      <c r="I19" s="15">
        <f>I18+I17-I16</f>
        <v>11378014.240000002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413994.44</v>
      </c>
      <c r="N21" s="2"/>
    </row>
    <row r="22" spans="1:22" x14ac:dyDescent="0.15">
      <c r="G22" s="1"/>
      <c r="H22" s="1" t="s">
        <v>39</v>
      </c>
      <c r="I22" s="15">
        <v>97307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1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1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1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500404</v>
      </c>
    </row>
    <row r="39" spans="1:23" x14ac:dyDescent="0.1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1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7"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1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1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1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1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1865312.59</v>
      </c>
    </row>
    <row r="18" spans="1:14" x14ac:dyDescent="0.15">
      <c r="G18" s="1" t="s">
        <v>12</v>
      </c>
      <c r="H18" s="2"/>
      <c r="I18" s="15">
        <v>11606355</v>
      </c>
    </row>
    <row r="19" spans="1:14" x14ac:dyDescent="0.15">
      <c r="A19" s="2"/>
      <c r="G19" s="1" t="s">
        <v>24</v>
      </c>
      <c r="H19" s="2"/>
      <c r="I19" s="15">
        <f>I18+I17-I16</f>
        <v>14471667.59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125442.02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1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1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15">
      <c r="A28" s="1" t="s">
        <v>356</v>
      </c>
      <c r="B28" s="2">
        <f>B12+E8+I26</f>
        <v>4389.24</v>
      </c>
    </row>
    <row r="29" spans="1:14" x14ac:dyDescent="0.15">
      <c r="A29" s="1" t="s">
        <v>383</v>
      </c>
      <c r="B29" s="2">
        <f>B15+E11+I27</f>
        <v>90539.22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1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-61869</v>
      </c>
    </row>
    <row r="44" spans="1:23" x14ac:dyDescent="0.15">
      <c r="A44" s="8" t="s">
        <v>233</v>
      </c>
      <c r="D44" s="1" t="s">
        <v>375</v>
      </c>
      <c r="E44" s="2">
        <v>136256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0">
    <tabColor theme="0"/>
  </sheetPr>
  <dimension ref="A1:W49"/>
  <sheetViews>
    <sheetView zoomScale="80" zoomScaleNormal="80" workbookViewId="0">
      <selection activeCell="A27" sqref="A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1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1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1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1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5588126.0300000003</v>
      </c>
    </row>
    <row r="18" spans="1:22" x14ac:dyDescent="0.15">
      <c r="G18" s="1" t="s">
        <v>12</v>
      </c>
      <c r="H18" s="2"/>
      <c r="I18" s="15">
        <v>14877441</v>
      </c>
    </row>
    <row r="19" spans="1:22" x14ac:dyDescent="0.15">
      <c r="A19" s="2"/>
      <c r="G19" s="1" t="s">
        <v>24</v>
      </c>
      <c r="H19" s="2"/>
      <c r="I19" s="15">
        <f>I18+I17-I16</f>
        <v>10465567.030000001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412170.36</v>
      </c>
      <c r="N21" s="2"/>
    </row>
    <row r="22" spans="1:22" x14ac:dyDescent="0.15">
      <c r="G22" s="1"/>
      <c r="H22" s="1" t="s">
        <v>39</v>
      </c>
      <c r="I22" s="15">
        <v>96886.21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1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1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-126729</v>
      </c>
    </row>
    <row r="39" spans="1:23" x14ac:dyDescent="0.1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1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1">
    <tabColor theme="0"/>
  </sheetPr>
  <dimension ref="A1:W49"/>
  <sheetViews>
    <sheetView zoomScale="80" zoomScaleNormal="80" workbookViewId="0">
      <selection activeCell="C68" sqref="C6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1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1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1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4752139.57</v>
      </c>
    </row>
    <row r="18" spans="1:22" x14ac:dyDescent="0.15">
      <c r="G18" s="1" t="s">
        <v>12</v>
      </c>
      <c r="H18" s="2"/>
      <c r="I18" s="15">
        <v>14576346</v>
      </c>
    </row>
    <row r="19" spans="1:22" x14ac:dyDescent="0.15">
      <c r="A19" s="2"/>
      <c r="G19" s="1" t="s">
        <v>24</v>
      </c>
      <c r="H19" s="2"/>
      <c r="I19" s="15">
        <f>I18+I17-I16</f>
        <v>9328485.5700000003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410620.54</v>
      </c>
      <c r="N21" s="2"/>
    </row>
    <row r="22" spans="1:22" x14ac:dyDescent="0.15">
      <c r="G22" s="1"/>
      <c r="H22" s="1" t="s">
        <v>39</v>
      </c>
      <c r="I22" s="15">
        <v>96528.67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1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1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1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1115303</v>
      </c>
    </row>
    <row r="39" spans="1:23" x14ac:dyDescent="0.1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1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2">
    <tabColor theme="0"/>
  </sheetPr>
  <dimension ref="A1:W49"/>
  <sheetViews>
    <sheetView zoomScale="80" zoomScaleNormal="80" workbookViewId="0">
      <selection activeCell="I4" sqref="I4:I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1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1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1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5935415.3700000001</v>
      </c>
    </row>
    <row r="18" spans="1:22" x14ac:dyDescent="0.15">
      <c r="G18" s="1" t="s">
        <v>12</v>
      </c>
      <c r="H18" s="2"/>
      <c r="I18" s="15">
        <v>14338629</v>
      </c>
    </row>
    <row r="19" spans="1:22" x14ac:dyDescent="0.15">
      <c r="A19" s="2"/>
      <c r="G19" s="1" t="s">
        <v>24</v>
      </c>
      <c r="H19" s="2"/>
      <c r="I19" s="15">
        <f>I18+I17-I16</f>
        <v>10274044.370000001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409676.48</v>
      </c>
      <c r="N21" s="2"/>
    </row>
    <row r="22" spans="1:22" x14ac:dyDescent="0.15">
      <c r="G22" s="1"/>
      <c r="H22" s="1" t="s">
        <v>39</v>
      </c>
      <c r="I22" s="15">
        <v>96310.87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1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1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722976</v>
      </c>
    </row>
    <row r="39" spans="1:23" x14ac:dyDescent="0.1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1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3">
    <tabColor theme="0"/>
  </sheetPr>
  <dimension ref="A1:W49"/>
  <sheetViews>
    <sheetView zoomScale="80" zoomScaleNormal="80" workbookViewId="0">
      <selection activeCell="A78" sqref="A7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1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1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1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1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7916642.1200000001</v>
      </c>
    </row>
    <row r="18" spans="1:22" x14ac:dyDescent="0.15">
      <c r="G18" s="1" t="s">
        <v>12</v>
      </c>
      <c r="H18" s="2"/>
      <c r="I18" s="15">
        <v>13635117</v>
      </c>
    </row>
    <row r="19" spans="1:22" x14ac:dyDescent="0.15">
      <c r="A19" s="2"/>
      <c r="G19" s="1" t="s">
        <v>24</v>
      </c>
      <c r="H19" s="2"/>
      <c r="I19" s="15">
        <f>I18+I17-I16</f>
        <v>11551759.120000001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406990.08000000002</v>
      </c>
      <c r="N21" s="2"/>
    </row>
    <row r="22" spans="1:22" x14ac:dyDescent="0.15">
      <c r="G22" s="1"/>
      <c r="H22" s="1" t="s">
        <v>39</v>
      </c>
      <c r="I22" s="15">
        <v>95691.12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1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1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898434</v>
      </c>
    </row>
    <row r="39" spans="1:23" x14ac:dyDescent="0.1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1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4">
    <tabColor theme="0"/>
  </sheetPr>
  <dimension ref="A1:W49"/>
  <sheetViews>
    <sheetView zoomScale="80" zoomScaleNormal="80" workbookViewId="0">
      <selection activeCell="G1" sqref="G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1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1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1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1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1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7211603.3399999999</v>
      </c>
    </row>
    <row r="18" spans="1:22" x14ac:dyDescent="0.15">
      <c r="G18" s="1" t="s">
        <v>12</v>
      </c>
      <c r="H18" s="2"/>
      <c r="I18" s="15">
        <v>13033926</v>
      </c>
    </row>
    <row r="19" spans="1:22" x14ac:dyDescent="0.15">
      <c r="A19" s="2"/>
      <c r="G19" s="1" t="s">
        <v>24</v>
      </c>
      <c r="H19" s="2"/>
      <c r="I19" s="15">
        <f>I18+I17-I16</f>
        <v>10245529.34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403859.65</v>
      </c>
      <c r="N21" s="2"/>
    </row>
    <row r="22" spans="1:22" x14ac:dyDescent="0.15">
      <c r="G22" s="1"/>
      <c r="H22" s="1" t="s">
        <v>39</v>
      </c>
      <c r="I22" s="15">
        <v>94968.9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1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810433</v>
      </c>
    </row>
    <row r="39" spans="1:23" x14ac:dyDescent="0.1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1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5"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1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399632.42</v>
      </c>
      <c r="N21" s="2"/>
    </row>
    <row r="22" spans="1:22" x14ac:dyDescent="0.15">
      <c r="G22" s="1"/>
      <c r="H22" s="1" t="s">
        <v>39</v>
      </c>
      <c r="I22" s="15">
        <v>93993.69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1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-201592</v>
      </c>
    </row>
    <row r="39" spans="1:23" x14ac:dyDescent="0.1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1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6"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1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1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1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1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6234967.4000000004</v>
      </c>
    </row>
    <row r="18" spans="1:22" x14ac:dyDescent="0.15">
      <c r="G18" s="1" t="s">
        <v>12</v>
      </c>
      <c r="H18" s="2"/>
      <c r="I18" s="15">
        <v>14075991</v>
      </c>
    </row>
    <row r="19" spans="1:22" x14ac:dyDescent="0.15">
      <c r="A19" s="2"/>
      <c r="G19" s="1" t="s">
        <v>24</v>
      </c>
      <c r="H19" s="2"/>
      <c r="I19" s="15">
        <f>I18+I17-I16</f>
        <v>10310958.399999999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397309.68</v>
      </c>
      <c r="N21" s="2"/>
    </row>
    <row r="22" spans="1:22" x14ac:dyDescent="0.15">
      <c r="G22" s="1"/>
      <c r="H22" s="1" t="s">
        <v>39</v>
      </c>
      <c r="I22" s="15">
        <v>93457.84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1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1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5174</v>
      </c>
    </row>
    <row r="39" spans="1:23" x14ac:dyDescent="0.1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1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7">
    <tabColor theme="0"/>
  </sheetPr>
  <dimension ref="A1:W49"/>
  <sheetViews>
    <sheetView zoomScale="80" zoomScaleNormal="80" workbookViewId="0">
      <selection activeCell="A23" sqref="A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1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1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1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1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1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5234182.93</v>
      </c>
    </row>
    <row r="18" spans="1:22" x14ac:dyDescent="0.15">
      <c r="G18" s="1" t="s">
        <v>12</v>
      </c>
      <c r="H18" s="2"/>
      <c r="I18" s="15">
        <v>15930432</v>
      </c>
    </row>
    <row r="19" spans="1:22" x14ac:dyDescent="0.15">
      <c r="A19" s="2"/>
      <c r="G19" s="1" t="s">
        <v>24</v>
      </c>
      <c r="H19" s="2"/>
      <c r="I19" s="15">
        <f>I18+I17-I16</f>
        <v>11164614.93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394624.22</v>
      </c>
      <c r="N21" s="2"/>
    </row>
    <row r="22" spans="1:22" x14ac:dyDescent="0.15">
      <c r="G22" s="1"/>
      <c r="H22" s="1" t="s">
        <v>39</v>
      </c>
      <c r="I22" s="15">
        <v>92838.31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1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-17147</v>
      </c>
    </row>
    <row r="39" spans="1:23" x14ac:dyDescent="0.1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1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8">
    <tabColor theme="0"/>
  </sheetPr>
  <dimension ref="A1:W49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1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390170.07</v>
      </c>
      <c r="N21" s="2"/>
    </row>
    <row r="22" spans="1:22" x14ac:dyDescent="0.15">
      <c r="G22" s="1"/>
      <c r="H22" s="1" t="s">
        <v>39</v>
      </c>
      <c r="I22" s="15">
        <v>91810.73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9">
    <tabColor theme="0"/>
  </sheetPr>
  <dimension ref="A1:W4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1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385705.94</v>
      </c>
      <c r="N21" s="2"/>
    </row>
    <row r="22" spans="1:22" x14ac:dyDescent="0.15">
      <c r="G22" s="1"/>
      <c r="H22" s="1" t="s">
        <v>39</v>
      </c>
      <c r="I22" s="15">
        <v>90780.86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690705</v>
      </c>
    </row>
    <row r="39" spans="1:23" x14ac:dyDescent="0.1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1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8"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1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1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1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1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1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1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3367875.19</v>
      </c>
    </row>
    <row r="18" spans="1:14" x14ac:dyDescent="0.15">
      <c r="G18" s="1" t="s">
        <v>12</v>
      </c>
      <c r="H18" s="2"/>
      <c r="I18" s="15">
        <v>10367424</v>
      </c>
    </row>
    <row r="19" spans="1:14" x14ac:dyDescent="0.15">
      <c r="A19" s="2"/>
      <c r="G19" s="1" t="s">
        <v>24</v>
      </c>
      <c r="H19" s="2"/>
      <c r="I19" s="15">
        <f>I18+I17-I16</f>
        <v>14735299.189999999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122332.42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1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1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15">
      <c r="A28" s="1" t="s">
        <v>356</v>
      </c>
      <c r="B28" s="2">
        <f>B12+E8+I26</f>
        <v>3407.85</v>
      </c>
    </row>
    <row r="29" spans="1:14" x14ac:dyDescent="0.15">
      <c r="A29" s="1" t="s">
        <v>383</v>
      </c>
      <c r="B29" s="2">
        <f>B15+E11+I27</f>
        <v>86149.98000000001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1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-19764</v>
      </c>
    </row>
    <row r="44" spans="1:23" x14ac:dyDescent="0.15">
      <c r="A44" s="8" t="s">
        <v>233</v>
      </c>
      <c r="D44" s="1" t="s">
        <v>375</v>
      </c>
      <c r="E44" s="2">
        <v>50559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0">
    <tabColor theme="0"/>
  </sheetPr>
  <dimension ref="A1:W49"/>
  <sheetViews>
    <sheetView zoomScale="80" zoomScaleNormal="80" workbookViewId="0">
      <selection activeCell="B79" sqref="B7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1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1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1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1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1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1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7019295.5099999998</v>
      </c>
    </row>
    <row r="18" spans="1:22" x14ac:dyDescent="0.15">
      <c r="G18" s="1" t="s">
        <v>12</v>
      </c>
      <c r="H18" s="2"/>
      <c r="I18" s="15">
        <v>13278249</v>
      </c>
    </row>
    <row r="19" spans="1:22" x14ac:dyDescent="0.15">
      <c r="A19" s="2"/>
      <c r="G19" s="1" t="s">
        <v>24</v>
      </c>
      <c r="H19" s="2"/>
      <c r="I19" s="15">
        <f>I18+I17-I16</f>
        <v>10297544.509999998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383421.04</v>
      </c>
      <c r="N21" s="2"/>
    </row>
    <row r="22" spans="1:22" x14ac:dyDescent="0.15">
      <c r="G22" s="1"/>
      <c r="H22" s="1" t="s">
        <v>39</v>
      </c>
      <c r="I22" s="15">
        <v>90253.73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1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896355</v>
      </c>
    </row>
    <row r="39" spans="1:23" x14ac:dyDescent="0.1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1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1">
    <tabColor theme="0"/>
  </sheetPr>
  <dimension ref="A1:W49"/>
  <sheetViews>
    <sheetView zoomScale="80" zoomScaleNormal="80" workbookViewId="0">
      <selection activeCell="A85" sqref="A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1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1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1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1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1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8724622.4299999997</v>
      </c>
    </row>
    <row r="18" spans="1:22" x14ac:dyDescent="0.15">
      <c r="G18" s="1" t="s">
        <v>12</v>
      </c>
      <c r="H18" s="2"/>
      <c r="I18" s="15">
        <v>11695374</v>
      </c>
    </row>
    <row r="19" spans="1:22" x14ac:dyDescent="0.15">
      <c r="A19" s="2"/>
      <c r="G19" s="1" t="s">
        <v>24</v>
      </c>
      <c r="H19" s="2"/>
      <c r="I19" s="15">
        <f>I18+I17-I16</f>
        <v>10419996.43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380040.37</v>
      </c>
      <c r="N21" s="2"/>
    </row>
    <row r="22" spans="1:22" x14ac:dyDescent="0.15">
      <c r="G22" s="1"/>
      <c r="H22" s="1" t="s">
        <v>39</v>
      </c>
      <c r="I22" s="15">
        <v>89473.81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1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1090212</v>
      </c>
    </row>
    <row r="39" spans="1:23" x14ac:dyDescent="0.1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1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2">
    <tabColor theme="0"/>
  </sheetPr>
  <dimension ref="A1:W49"/>
  <sheetViews>
    <sheetView zoomScale="80" zoomScaleNormal="80" workbookViewId="0">
      <selection activeCell="A21" sqref="A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1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379409.16</v>
      </c>
      <c r="N21" s="2"/>
    </row>
    <row r="22" spans="1:22" x14ac:dyDescent="0.15">
      <c r="G22" s="1"/>
      <c r="H22" s="1" t="s">
        <v>39</v>
      </c>
      <c r="I22" s="15">
        <v>89328.19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1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485887</v>
      </c>
    </row>
    <row r="39" spans="1:23" x14ac:dyDescent="0.1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1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3"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1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1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1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1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1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1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9169470.2799999993</v>
      </c>
    </row>
    <row r="18" spans="1:22" x14ac:dyDescent="0.15">
      <c r="G18" s="1" t="s">
        <v>12</v>
      </c>
      <c r="H18" s="2"/>
      <c r="I18" s="15">
        <v>12291093</v>
      </c>
    </row>
    <row r="19" spans="1:22" x14ac:dyDescent="0.15">
      <c r="A19" s="2"/>
      <c r="G19" s="1" t="s">
        <v>24</v>
      </c>
      <c r="H19" s="2"/>
      <c r="I19" s="15">
        <f>I18+I17-I16</f>
        <v>11460563.280000001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378680.02</v>
      </c>
      <c r="N21" s="2"/>
    </row>
    <row r="22" spans="1:22" x14ac:dyDescent="0.15">
      <c r="G22" s="1"/>
      <c r="H22" s="1" t="s">
        <v>39</v>
      </c>
      <c r="I22" s="15">
        <v>89159.96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1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-177395</v>
      </c>
    </row>
    <row r="39" spans="1:23" x14ac:dyDescent="0.1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1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4">
    <tabColor theme="0"/>
  </sheetPr>
  <dimension ref="A1:W49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1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1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1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11188588.74</v>
      </c>
    </row>
    <row r="18" spans="1:22" x14ac:dyDescent="0.15">
      <c r="G18" s="1" t="s">
        <v>12</v>
      </c>
      <c r="H18" s="2"/>
      <c r="I18" s="15">
        <v>11905668</v>
      </c>
    </row>
    <row r="19" spans="1:22" x14ac:dyDescent="0.15">
      <c r="A19" s="2"/>
      <c r="G19" s="1" t="s">
        <v>24</v>
      </c>
      <c r="H19" s="2"/>
      <c r="I19" s="15">
        <f>I18+I17-I16</f>
        <v>10094256.740000002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378136.17</v>
      </c>
      <c r="N21" s="2"/>
    </row>
    <row r="22" spans="1:22" x14ac:dyDescent="0.15">
      <c r="G22" s="1"/>
      <c r="H22" s="1" t="s">
        <v>39</v>
      </c>
      <c r="I22" s="15">
        <v>89034.5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1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1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708309</v>
      </c>
    </row>
    <row r="39" spans="1:23" x14ac:dyDescent="0.1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1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5">
    <tabColor theme="0"/>
  </sheetPr>
  <dimension ref="A1:W49"/>
  <sheetViews>
    <sheetView zoomScale="80" zoomScaleNormal="80" workbookViewId="0">
      <selection activeCell="B3" sqref="B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1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1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11840786.51</v>
      </c>
    </row>
    <row r="18" spans="1:22" x14ac:dyDescent="0.15">
      <c r="G18" s="1" t="s">
        <v>12</v>
      </c>
      <c r="H18" s="2"/>
      <c r="I18" s="15">
        <v>12892626</v>
      </c>
    </row>
    <row r="19" spans="1:22" x14ac:dyDescent="0.15">
      <c r="A19" s="2"/>
      <c r="G19" s="1" t="s">
        <v>24</v>
      </c>
      <c r="H19" s="2"/>
      <c r="I19" s="15">
        <f>I18+I17-I16</f>
        <v>11733412.509999998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6"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1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-13000000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-929143</v>
      </c>
    </row>
    <row r="39" spans="1:23" x14ac:dyDescent="0.1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1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7">
    <tabColor theme="0"/>
  </sheetPr>
  <dimension ref="A1:W49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1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1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1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1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1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1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9252314.8900000006</v>
      </c>
    </row>
    <row r="18" spans="1:22" x14ac:dyDescent="0.15">
      <c r="G18" s="1" t="s">
        <v>12</v>
      </c>
      <c r="H18" s="2"/>
      <c r="I18" s="15">
        <v>14798430</v>
      </c>
    </row>
    <row r="19" spans="1:22" x14ac:dyDescent="0.15">
      <c r="A19" s="2"/>
      <c r="G19" s="1" t="s">
        <v>24</v>
      </c>
      <c r="H19" s="2"/>
      <c r="I19" s="15">
        <f>I18+I17-I16</f>
        <v>11050744.890000001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374420.64</v>
      </c>
      <c r="N21" s="2"/>
    </row>
    <row r="22" spans="1:22" x14ac:dyDescent="0.15">
      <c r="G22" s="1"/>
      <c r="H22" s="1" t="s">
        <v>39</v>
      </c>
      <c r="I22" s="15">
        <v>88177.35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1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1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3844041</v>
      </c>
    </row>
    <row r="39" spans="1:23" x14ac:dyDescent="0.1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1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8"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1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1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1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1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1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9446606.2599999998</v>
      </c>
    </row>
    <row r="18" spans="1:22" x14ac:dyDescent="0.15">
      <c r="G18" s="1" t="s">
        <v>12</v>
      </c>
      <c r="H18" s="2"/>
      <c r="I18" s="15">
        <v>14998914</v>
      </c>
    </row>
    <row r="19" spans="1:22" x14ac:dyDescent="0.15">
      <c r="A19" s="2"/>
      <c r="G19" s="1" t="s">
        <v>24</v>
      </c>
      <c r="H19" s="2"/>
      <c r="I19" s="15">
        <f>I18+I17-I16</f>
        <v>11445520.259999998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372438.08</v>
      </c>
      <c r="N21" s="2"/>
    </row>
    <row r="22" spans="1:22" x14ac:dyDescent="0.15">
      <c r="G22" s="1"/>
      <c r="H22" s="1" t="s">
        <v>39</v>
      </c>
      <c r="I22" s="15">
        <v>87719.98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1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1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3256829</v>
      </c>
    </row>
    <row r="39" spans="1:23" x14ac:dyDescent="0.1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9">
    <tabColor theme="0"/>
  </sheetPr>
  <dimension ref="A1:W49"/>
  <sheetViews>
    <sheetView zoomScale="80" zoomScaleNormal="80" workbookViewId="0">
      <selection activeCell="D58" sqref="D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1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1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1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1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1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1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1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10159128.300000001</v>
      </c>
    </row>
    <row r="18" spans="1:22" x14ac:dyDescent="0.15">
      <c r="G18" s="1" t="s">
        <v>12</v>
      </c>
      <c r="H18" s="2"/>
      <c r="I18" s="15">
        <v>14522409</v>
      </c>
    </row>
    <row r="19" spans="1:22" x14ac:dyDescent="0.15">
      <c r="A19" s="2"/>
      <c r="G19" s="1" t="s">
        <v>24</v>
      </c>
      <c r="H19" s="2"/>
      <c r="I19" s="15">
        <f>I18+I17-I16</f>
        <v>11681537.300000001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369850.13</v>
      </c>
      <c r="N21" s="2"/>
    </row>
    <row r="22" spans="1:22" x14ac:dyDescent="0.15">
      <c r="G22" s="1"/>
      <c r="H22" s="1" t="s">
        <v>39</v>
      </c>
      <c r="I22" s="15">
        <v>87122.94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1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1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2359247</v>
      </c>
    </row>
    <row r="39" spans="1:23" x14ac:dyDescent="0.1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1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9"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1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1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1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1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1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1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1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5293165.93</v>
      </c>
    </row>
    <row r="18" spans="1:14" x14ac:dyDescent="0.15">
      <c r="G18" s="1" t="s">
        <v>12</v>
      </c>
      <c r="H18" s="2"/>
      <c r="I18" s="15">
        <v>8188749</v>
      </c>
    </row>
    <row r="19" spans="1:14" x14ac:dyDescent="0.15">
      <c r="A19" s="2"/>
      <c r="G19" s="1" t="s">
        <v>24</v>
      </c>
      <c r="H19" s="2"/>
      <c r="I19" s="15">
        <f>I18+I17-I16</f>
        <v>14481914.93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120384.68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1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1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15">
      <c r="A28" s="1" t="s">
        <v>356</v>
      </c>
      <c r="B28" s="2">
        <f>B12+E8+I26</f>
        <v>2735.37</v>
      </c>
    </row>
    <row r="29" spans="1:14" x14ac:dyDescent="0.15">
      <c r="A29" s="1" t="s">
        <v>383</v>
      </c>
      <c r="B29" s="2">
        <f>B15+E11+I27</f>
        <v>82742.39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1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-250255</v>
      </c>
    </row>
    <row r="44" spans="1:23" x14ac:dyDescent="0.15">
      <c r="A44" s="8" t="s">
        <v>233</v>
      </c>
      <c r="D44" s="1" t="s">
        <v>375</v>
      </c>
      <c r="E44" s="2">
        <v>17788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0">
    <tabColor theme="0"/>
  </sheetPr>
  <dimension ref="A1:W49"/>
  <sheetViews>
    <sheetView zoomScale="80" zoomScaleNormal="80" workbookViewId="0">
      <selection activeCell="E47" sqref="E4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-14000000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2384827</v>
      </c>
    </row>
    <row r="39" spans="1:23" x14ac:dyDescent="0.1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1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1"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1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1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1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1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1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7675013.79</v>
      </c>
    </row>
    <row r="18" spans="1:22" x14ac:dyDescent="0.15">
      <c r="G18" s="1" t="s">
        <v>12</v>
      </c>
      <c r="H18" s="2"/>
      <c r="I18" s="15">
        <v>16444017</v>
      </c>
    </row>
    <row r="19" spans="1:22" x14ac:dyDescent="0.15">
      <c r="A19" s="2"/>
      <c r="G19" s="1" t="s">
        <v>24</v>
      </c>
      <c r="H19" s="2"/>
      <c r="I19" s="15">
        <f>I18+I17-I16</f>
        <v>10119030.789999999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367347.03</v>
      </c>
      <c r="N21" s="2"/>
    </row>
    <row r="22" spans="1:22" x14ac:dyDescent="0.15">
      <c r="G22" s="1"/>
      <c r="H22" s="1" t="s">
        <v>39</v>
      </c>
      <c r="I22" s="15">
        <v>86545.45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1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1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3611623</v>
      </c>
    </row>
    <row r="39" spans="1:23" x14ac:dyDescent="0.1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1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2">
    <tabColor theme="0"/>
  </sheetPr>
  <dimension ref="A1:W49"/>
  <sheetViews>
    <sheetView zoomScale="80" zoomScaleNormal="80" workbookViewId="0">
      <selection activeCell="B1" sqref="B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1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1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1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1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1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7515159.4699999997</v>
      </c>
    </row>
    <row r="18" spans="1:22" x14ac:dyDescent="0.15">
      <c r="G18" s="1" t="s">
        <v>12</v>
      </c>
      <c r="H18" s="2"/>
      <c r="I18" s="15">
        <v>16566381</v>
      </c>
    </row>
    <row r="19" spans="1:22" x14ac:dyDescent="0.15">
      <c r="A19" s="2"/>
      <c r="G19" s="1" t="s">
        <v>24</v>
      </c>
      <c r="H19" s="2"/>
      <c r="I19" s="15">
        <f>I18+I17-I16</f>
        <v>10081540.469999999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367092.47</v>
      </c>
      <c r="N21" s="2"/>
    </row>
    <row r="22" spans="1:22" x14ac:dyDescent="0.15">
      <c r="G22" s="1"/>
      <c r="H22" s="1" t="s">
        <v>39</v>
      </c>
      <c r="I22" s="15">
        <v>86486.7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1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1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454846</v>
      </c>
    </row>
    <row r="39" spans="1:23" x14ac:dyDescent="0.1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1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3"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1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1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1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1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1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7182970.2699999996</v>
      </c>
    </row>
    <row r="18" spans="1:22" x14ac:dyDescent="0.15">
      <c r="G18" s="1" t="s">
        <v>12</v>
      </c>
      <c r="H18" s="2"/>
      <c r="I18" s="15">
        <v>16803054</v>
      </c>
    </row>
    <row r="19" spans="1:22" x14ac:dyDescent="0.15">
      <c r="A19" s="2"/>
      <c r="G19" s="1" t="s">
        <v>24</v>
      </c>
      <c r="H19" s="2"/>
      <c r="I19" s="15">
        <f>I18+I17-I16</f>
        <v>9986024.2699999996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366408.72</v>
      </c>
      <c r="N21" s="2"/>
    </row>
    <row r="22" spans="1:22" x14ac:dyDescent="0.15">
      <c r="G22" s="1"/>
      <c r="H22" s="1" t="s">
        <v>39</v>
      </c>
      <c r="I22" s="15">
        <v>86328.97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1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3426003</v>
      </c>
    </row>
    <row r="39" spans="1:23" x14ac:dyDescent="0.1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1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4"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1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1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1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1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1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5993990.1500000004</v>
      </c>
    </row>
    <row r="18" spans="1:22" x14ac:dyDescent="0.15">
      <c r="G18" s="1" t="s">
        <v>12</v>
      </c>
      <c r="H18" s="2"/>
      <c r="I18" s="15">
        <v>17005563</v>
      </c>
    </row>
    <row r="19" spans="1:22" x14ac:dyDescent="0.15">
      <c r="A19" s="2"/>
      <c r="G19" s="1" t="s">
        <v>24</v>
      </c>
      <c r="H19" s="2"/>
      <c r="I19" s="15">
        <f>I18+I17-I16</f>
        <v>8999553.1499999985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364285.3</v>
      </c>
      <c r="N21" s="2"/>
    </row>
    <row r="22" spans="1:22" x14ac:dyDescent="0.15">
      <c r="G22" s="1"/>
      <c r="H22" s="1" t="s">
        <v>39</v>
      </c>
      <c r="I22" s="15">
        <v>85839.09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1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3765660</v>
      </c>
    </row>
    <row r="39" spans="1:23" x14ac:dyDescent="0.1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1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5"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1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1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1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1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1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1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6347282.5099999998</v>
      </c>
    </row>
    <row r="18" spans="1:22" x14ac:dyDescent="0.15">
      <c r="G18" s="1" t="s">
        <v>12</v>
      </c>
      <c r="H18" s="2"/>
      <c r="I18" s="15">
        <v>16469082</v>
      </c>
    </row>
    <row r="19" spans="1:22" x14ac:dyDescent="0.15">
      <c r="A19" s="2"/>
      <c r="G19" s="1" t="s">
        <v>24</v>
      </c>
      <c r="H19" s="2"/>
      <c r="I19" s="15">
        <f>I18+I17-I16</f>
        <v>8816364.5099999979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363442.85</v>
      </c>
      <c r="N21" s="2"/>
    </row>
    <row r="22" spans="1:22" x14ac:dyDescent="0.15">
      <c r="G22" s="1"/>
      <c r="H22" s="1" t="s">
        <v>39</v>
      </c>
      <c r="I22" s="15">
        <v>85644.73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1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3861348</v>
      </c>
    </row>
    <row r="39" spans="1:23" x14ac:dyDescent="0.1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1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6">
    <tabColor theme="0"/>
  </sheetPr>
  <dimension ref="A1:W49"/>
  <sheetViews>
    <sheetView zoomScale="80" zoomScaleNormal="80" workbookViewId="0">
      <selection activeCell="D14" sqref="D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1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1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1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6771906.6900000004</v>
      </c>
    </row>
    <row r="18" spans="1:22" x14ac:dyDescent="0.15">
      <c r="G18" s="1" t="s">
        <v>12</v>
      </c>
      <c r="H18" s="2"/>
      <c r="I18" s="15">
        <v>16247646</v>
      </c>
    </row>
    <row r="19" spans="1:22" x14ac:dyDescent="0.15">
      <c r="A19" s="2"/>
      <c r="G19" s="1" t="s">
        <v>24</v>
      </c>
      <c r="H19" s="2"/>
      <c r="I19" s="15">
        <f>I18+I17-I16</f>
        <v>9019552.6900000013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362518.83</v>
      </c>
      <c r="N21" s="2"/>
    </row>
    <row r="22" spans="1:22" x14ac:dyDescent="0.15">
      <c r="G22" s="1"/>
      <c r="H22" s="1" t="s">
        <v>39</v>
      </c>
      <c r="I22" s="15">
        <v>85431.55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1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3180639</v>
      </c>
    </row>
    <row r="39" spans="1:23" x14ac:dyDescent="0.1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1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7">
    <tabColor theme="0"/>
  </sheetPr>
  <dimension ref="A1:W49"/>
  <sheetViews>
    <sheetView zoomScale="80" zoomScaleNormal="80" workbookViewId="0">
      <selection activeCell="B85" sqref="B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1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1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1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1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1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6980146.8799999999</v>
      </c>
    </row>
    <row r="18" spans="1:22" x14ac:dyDescent="0.15">
      <c r="G18" s="1" t="s">
        <v>12</v>
      </c>
      <c r="H18" s="2"/>
      <c r="I18" s="15">
        <v>16140528</v>
      </c>
    </row>
    <row r="19" spans="1:22" x14ac:dyDescent="0.15">
      <c r="A19" s="2"/>
      <c r="G19" s="1" t="s">
        <v>24</v>
      </c>
      <c r="H19" s="2"/>
      <c r="I19" s="15">
        <f>I18+I17-I16</f>
        <v>9120674.879999999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361677.02</v>
      </c>
      <c r="N21" s="2"/>
    </row>
    <row r="22" spans="1:22" x14ac:dyDescent="0.15">
      <c r="G22" s="1"/>
      <c r="H22" s="1" t="s">
        <v>39</v>
      </c>
      <c r="I22" s="15">
        <v>85237.36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1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3261386</v>
      </c>
    </row>
    <row r="39" spans="1:23" x14ac:dyDescent="0.1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1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8">
    <tabColor theme="0"/>
  </sheetPr>
  <dimension ref="A1:W49"/>
  <sheetViews>
    <sheetView zoomScale="80" zoomScaleNormal="80" workbookViewId="0">
      <selection activeCell="D1" sqref="D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1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1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1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1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6783973.5999999996</v>
      </c>
    </row>
    <row r="18" spans="1:22" x14ac:dyDescent="0.15">
      <c r="G18" s="1" t="s">
        <v>12</v>
      </c>
      <c r="H18" s="2"/>
      <c r="I18" s="15">
        <v>14375664</v>
      </c>
    </row>
    <row r="19" spans="1:22" x14ac:dyDescent="0.15">
      <c r="A19" s="2"/>
      <c r="G19" s="1" t="s">
        <v>24</v>
      </c>
      <c r="H19" s="2"/>
      <c r="I19" s="15">
        <f>I18+I17-I16</f>
        <v>9159637.6000000015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359645.3</v>
      </c>
      <c r="N21" s="2"/>
    </row>
    <row r="22" spans="1:22" x14ac:dyDescent="0.15">
      <c r="G22" s="1"/>
      <c r="H22" s="1" t="s">
        <v>39</v>
      </c>
      <c r="I22" s="15">
        <v>84768.639999999999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1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2931418</v>
      </c>
    </row>
    <row r="39" spans="1:23" x14ac:dyDescent="0.1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1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9"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1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1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1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8031140.9000000004</v>
      </c>
    </row>
    <row r="18" spans="1:22" x14ac:dyDescent="0.15">
      <c r="G18" s="1" t="s">
        <v>12</v>
      </c>
      <c r="H18" s="2"/>
      <c r="I18" s="15">
        <v>13112640</v>
      </c>
    </row>
    <row r="19" spans="1:22" x14ac:dyDescent="0.15">
      <c r="A19" s="2"/>
      <c r="G19" s="1" t="s">
        <v>24</v>
      </c>
      <c r="H19" s="2"/>
      <c r="I19" s="15">
        <f>I18+I17-I16</f>
        <v>9143780.8999999985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358469.33</v>
      </c>
      <c r="N21" s="2"/>
    </row>
    <row r="22" spans="1:22" x14ac:dyDescent="0.15">
      <c r="G22" s="1"/>
      <c r="H22" s="1" t="s">
        <v>39</v>
      </c>
      <c r="I22" s="15">
        <v>84497.34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1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2443427</v>
      </c>
    </row>
    <row r="39" spans="1:23" x14ac:dyDescent="0.1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1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2018-07-04T14:12:38Z</dcterms:modified>
</cp:coreProperties>
</file>