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35" windowHeight="6705" activeTab="1"/>
  </bookViews>
  <sheets>
    <sheet name="2017年盈亏情况" sheetId="2" r:id="rId1"/>
    <sheet name="2017年盈亏情况_凌总" sheetId="3" r:id="rId2"/>
    <sheet name="期权做市总盈亏" sheetId="1" r:id="rId3"/>
  </sheets>
  <calcPr calcId="144525"/>
</workbook>
</file>

<file path=xl/calcChain.xml><?xml version="1.0" encoding="utf-8"?>
<calcChain xmlns="http://schemas.openxmlformats.org/spreadsheetml/2006/main">
  <c r="E143" i="3" l="1"/>
  <c r="L139" i="3"/>
  <c r="L140" i="3"/>
  <c r="L141" i="3"/>
  <c r="G141" i="3" s="1"/>
  <c r="L142" i="3"/>
  <c r="L143" i="3"/>
  <c r="B139" i="3"/>
  <c r="C139" i="3"/>
  <c r="D139" i="3"/>
  <c r="E139" i="3"/>
  <c r="H139" i="3" s="1"/>
  <c r="G139" i="3"/>
  <c r="B140" i="3"/>
  <c r="C140" i="3"/>
  <c r="D140" i="3"/>
  <c r="E140" i="3" s="1"/>
  <c r="B141" i="3"/>
  <c r="C141" i="3"/>
  <c r="D141" i="3"/>
  <c r="E141" i="3"/>
  <c r="H141" i="3" s="1"/>
  <c r="B142" i="3"/>
  <c r="C142" i="3"/>
  <c r="D142" i="3"/>
  <c r="E142" i="3" s="1"/>
  <c r="B143" i="3"/>
  <c r="C143" i="3"/>
  <c r="D143" i="3"/>
  <c r="H143" i="3"/>
  <c r="G143" i="3"/>
  <c r="E52" i="3"/>
  <c r="E53" i="3"/>
  <c r="E54" i="3"/>
  <c r="E55" i="3"/>
  <c r="E51" i="3"/>
  <c r="G142" i="3" l="1"/>
  <c r="H142" i="3"/>
  <c r="G140" i="3"/>
  <c r="H140" i="3"/>
  <c r="E179" i="3"/>
  <c r="L134" i="3"/>
  <c r="L135" i="3"/>
  <c r="L136" i="3"/>
  <c r="L137" i="3"/>
  <c r="L138" i="3"/>
  <c r="B134" i="3"/>
  <c r="C134" i="3"/>
  <c r="D134" i="3"/>
  <c r="E134" i="3" s="1"/>
  <c r="G134" i="3" s="1"/>
  <c r="B135" i="3"/>
  <c r="C135" i="3"/>
  <c r="D135" i="3"/>
  <c r="B136" i="3"/>
  <c r="C136" i="3"/>
  <c r="D136" i="3"/>
  <c r="E136" i="3" s="1"/>
  <c r="B137" i="3"/>
  <c r="C137" i="3"/>
  <c r="D137" i="3"/>
  <c r="B138" i="3"/>
  <c r="C138" i="3"/>
  <c r="D138" i="3"/>
  <c r="E138" i="3" s="1"/>
  <c r="E46" i="3"/>
  <c r="E47" i="3"/>
  <c r="E48" i="3"/>
  <c r="E49" i="3"/>
  <c r="E50" i="3"/>
  <c r="G136" i="3" l="1"/>
  <c r="E137" i="3"/>
  <c r="H137" i="3" s="1"/>
  <c r="E135" i="3"/>
  <c r="G135" i="3" s="1"/>
  <c r="G138" i="3"/>
  <c r="G137" i="3"/>
  <c r="H138" i="3"/>
  <c r="H136" i="3"/>
  <c r="H134" i="3"/>
  <c r="E180" i="3"/>
  <c r="E181" i="3"/>
  <c r="E182" i="3"/>
  <c r="E183" i="3"/>
  <c r="L129" i="3"/>
  <c r="L130" i="3"/>
  <c r="L131" i="3"/>
  <c r="L132" i="3"/>
  <c r="L133" i="3"/>
  <c r="C129" i="3"/>
  <c r="D129" i="3"/>
  <c r="C130" i="3"/>
  <c r="D130" i="3"/>
  <c r="C131" i="3"/>
  <c r="D131" i="3"/>
  <c r="C132" i="3"/>
  <c r="D132" i="3"/>
  <c r="C133" i="3"/>
  <c r="D133" i="3"/>
  <c r="B129" i="3"/>
  <c r="B130" i="3"/>
  <c r="B131" i="3"/>
  <c r="B132" i="3"/>
  <c r="B133" i="3"/>
  <c r="B127" i="3"/>
  <c r="E41" i="3"/>
  <c r="E42" i="3"/>
  <c r="E43" i="3"/>
  <c r="E44" i="3"/>
  <c r="E45" i="3"/>
  <c r="E132" i="3" l="1"/>
  <c r="G132" i="3" s="1"/>
  <c r="E130" i="3"/>
  <c r="G130" i="3" s="1"/>
  <c r="H135" i="3"/>
  <c r="E131" i="3"/>
  <c r="H131" i="3" s="1"/>
  <c r="E133" i="3"/>
  <c r="H133" i="3" s="1"/>
  <c r="E129" i="3"/>
  <c r="H129" i="3" s="1"/>
  <c r="H130" i="3"/>
  <c r="G131" i="3"/>
  <c r="G129" i="3"/>
  <c r="L124" i="3"/>
  <c r="L125" i="3"/>
  <c r="L126" i="3"/>
  <c r="L127" i="3"/>
  <c r="L128" i="3"/>
  <c r="B124" i="3"/>
  <c r="C124" i="3"/>
  <c r="D124" i="3"/>
  <c r="B125" i="3"/>
  <c r="C125" i="3"/>
  <c r="D125" i="3"/>
  <c r="B126" i="3"/>
  <c r="C126" i="3"/>
  <c r="D126" i="3"/>
  <c r="C127" i="3"/>
  <c r="D127" i="3"/>
  <c r="B128" i="3"/>
  <c r="C128" i="3"/>
  <c r="D128" i="3"/>
  <c r="E36" i="3"/>
  <c r="E37" i="3"/>
  <c r="E38" i="3"/>
  <c r="E39" i="3"/>
  <c r="E40" i="3"/>
  <c r="H132" i="3" l="1"/>
  <c r="G133" i="3"/>
  <c r="E124" i="3"/>
  <c r="H124" i="3" s="1"/>
  <c r="E126" i="3"/>
  <c r="G126" i="3" s="1"/>
  <c r="E127" i="3"/>
  <c r="E128" i="3"/>
  <c r="H128" i="3" s="1"/>
  <c r="E125" i="3"/>
  <c r="H125" i="3" s="1"/>
  <c r="L119" i="3"/>
  <c r="L120" i="3"/>
  <c r="L121" i="3"/>
  <c r="L122" i="3"/>
  <c r="L123" i="3"/>
  <c r="C119" i="3"/>
  <c r="D119" i="3"/>
  <c r="C120" i="3"/>
  <c r="D120" i="3"/>
  <c r="C121" i="3"/>
  <c r="D121" i="3"/>
  <c r="C122" i="3"/>
  <c r="D122" i="3"/>
  <c r="C123" i="3"/>
  <c r="D123" i="3"/>
  <c r="B119" i="3"/>
  <c r="B120" i="3"/>
  <c r="B121" i="3"/>
  <c r="B122" i="3"/>
  <c r="B123" i="3"/>
  <c r="E31" i="3"/>
  <c r="E32" i="3"/>
  <c r="E33" i="3"/>
  <c r="E34" i="3"/>
  <c r="E35" i="3"/>
  <c r="H126" i="3" l="1"/>
  <c r="G124" i="3"/>
  <c r="G128" i="3"/>
  <c r="E120" i="3"/>
  <c r="H120" i="3" s="1"/>
  <c r="G125" i="3"/>
  <c r="H127" i="3"/>
  <c r="G127" i="3"/>
  <c r="G120" i="3"/>
  <c r="E119" i="3"/>
  <c r="H119" i="3" s="1"/>
  <c r="E123" i="3"/>
  <c r="E122" i="3"/>
  <c r="G122" i="3" s="1"/>
  <c r="E121" i="3"/>
  <c r="G121" i="3" s="1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91" i="3"/>
  <c r="H123" i="3" l="1"/>
  <c r="G123" i="3"/>
  <c r="G119" i="3"/>
  <c r="H122" i="3"/>
  <c r="H121" i="3"/>
  <c r="L118" i="3"/>
  <c r="K118" i="3"/>
  <c r="D118" i="3"/>
  <c r="C118" i="3"/>
  <c r="B118" i="3"/>
  <c r="E30" i="3"/>
  <c r="L96" i="3"/>
  <c r="L92" i="3"/>
  <c r="E118" i="3" l="1"/>
  <c r="L94" i="3"/>
  <c r="L95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93" i="3"/>
  <c r="L91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92" i="3"/>
  <c r="K91" i="3"/>
  <c r="D108" i="3"/>
  <c r="D109" i="3"/>
  <c r="C108" i="3"/>
  <c r="B108" i="3"/>
  <c r="E26" i="3"/>
  <c r="E27" i="3"/>
  <c r="E28" i="3"/>
  <c r="E29" i="3"/>
  <c r="C114" i="3"/>
  <c r="D114" i="3"/>
  <c r="C115" i="3"/>
  <c r="D115" i="3"/>
  <c r="C116" i="3"/>
  <c r="D116" i="3"/>
  <c r="C117" i="3"/>
  <c r="D117" i="3"/>
  <c r="B117" i="3"/>
  <c r="B114" i="3"/>
  <c r="B115" i="3"/>
  <c r="B116" i="3"/>
  <c r="C93" i="3"/>
  <c r="C92" i="3"/>
  <c r="C91" i="3"/>
  <c r="E108" i="3" l="1"/>
  <c r="G108" i="3" s="1"/>
  <c r="E116" i="3"/>
  <c r="G116" i="3" s="1"/>
  <c r="E114" i="3"/>
  <c r="H114" i="3" s="1"/>
  <c r="E115" i="3"/>
  <c r="G115" i="3" s="1"/>
  <c r="G118" i="3"/>
  <c r="H118" i="3"/>
  <c r="E117" i="3"/>
  <c r="E24" i="3"/>
  <c r="E25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C109" i="3"/>
  <c r="E109" i="3" s="1"/>
  <c r="B109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B93" i="3"/>
  <c r="D92" i="3"/>
  <c r="B92" i="3"/>
  <c r="D91" i="3"/>
  <c r="B91" i="3"/>
  <c r="E23" i="3"/>
  <c r="E2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0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41" i="2"/>
  <c r="B40" i="2"/>
  <c r="C40" i="2"/>
  <c r="H108" i="3" l="1"/>
  <c r="H116" i="3"/>
  <c r="G114" i="3"/>
  <c r="H60" i="2"/>
  <c r="H56" i="2"/>
  <c r="E94" i="3"/>
  <c r="G94" i="3" s="1"/>
  <c r="H115" i="3"/>
  <c r="H52" i="2"/>
  <c r="H48" i="2"/>
  <c r="H55" i="2"/>
  <c r="H51" i="2"/>
  <c r="H47" i="2"/>
  <c r="H59" i="2"/>
  <c r="G117" i="3"/>
  <c r="H117" i="3"/>
  <c r="G109" i="3"/>
  <c r="H109" i="3"/>
  <c r="H44" i="2"/>
  <c r="E93" i="3"/>
  <c r="H40" i="2"/>
  <c r="H43" i="2"/>
  <c r="H62" i="2"/>
  <c r="H58" i="2"/>
  <c r="H54" i="2"/>
  <c r="H50" i="2"/>
  <c r="H46" i="2"/>
  <c r="H42" i="2"/>
  <c r="H61" i="2"/>
  <c r="H57" i="2"/>
  <c r="H53" i="2"/>
  <c r="H49" i="2"/>
  <c r="H45" i="2"/>
  <c r="H41" i="2"/>
  <c r="E92" i="3"/>
  <c r="E96" i="3"/>
  <c r="E91" i="3"/>
  <c r="E95" i="3"/>
  <c r="E99" i="3"/>
  <c r="G99" i="3" s="1"/>
  <c r="E105" i="3"/>
  <c r="E106" i="3"/>
  <c r="E107" i="3"/>
  <c r="E110" i="3"/>
  <c r="E111" i="3"/>
  <c r="E112" i="3"/>
  <c r="E113" i="3"/>
  <c r="E97" i="3"/>
  <c r="E98" i="3"/>
  <c r="E100" i="3"/>
  <c r="E101" i="3"/>
  <c r="E102" i="3"/>
  <c r="E103" i="3"/>
  <c r="E104" i="3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G2" i="2"/>
  <c r="F2" i="2"/>
  <c r="H94" i="3" l="1"/>
  <c r="H103" i="3"/>
  <c r="G103" i="3"/>
  <c r="G98" i="3"/>
  <c r="H98" i="3"/>
  <c r="H111" i="3"/>
  <c r="G111" i="3"/>
  <c r="G105" i="3"/>
  <c r="H105" i="3"/>
  <c r="G96" i="3"/>
  <c r="H96" i="3"/>
  <c r="G93" i="3"/>
  <c r="H93" i="3"/>
  <c r="G102" i="3"/>
  <c r="H102" i="3"/>
  <c r="G97" i="3"/>
  <c r="H97" i="3"/>
  <c r="G110" i="3"/>
  <c r="H110" i="3"/>
  <c r="H99" i="3"/>
  <c r="G92" i="3"/>
  <c r="H92" i="3"/>
  <c r="G101" i="3"/>
  <c r="H101" i="3"/>
  <c r="G113" i="3"/>
  <c r="H113" i="3"/>
  <c r="G107" i="3"/>
  <c r="H107" i="3"/>
  <c r="G95" i="3"/>
  <c r="H95" i="3"/>
  <c r="H104" i="3"/>
  <c r="G104" i="3"/>
  <c r="H100" i="3"/>
  <c r="G100" i="3"/>
  <c r="H112" i="3"/>
  <c r="G112" i="3"/>
  <c r="G106" i="3"/>
  <c r="H106" i="3"/>
  <c r="G91" i="3"/>
  <c r="H91" i="3"/>
  <c r="G41" i="2"/>
  <c r="G45" i="2"/>
  <c r="G49" i="2"/>
  <c r="G53" i="2"/>
  <c r="G57" i="2"/>
  <c r="G61" i="2"/>
  <c r="G46" i="2"/>
  <c r="G42" i="2"/>
  <c r="G50" i="2"/>
  <c r="G54" i="2"/>
  <c r="G58" i="2"/>
  <c r="G62" i="2"/>
  <c r="G43" i="2"/>
  <c r="G47" i="2"/>
  <c r="G51" i="2"/>
  <c r="G55" i="2"/>
  <c r="G59" i="2"/>
  <c r="G40" i="2"/>
  <c r="G44" i="2"/>
  <c r="G48" i="2"/>
  <c r="G52" i="2"/>
  <c r="G56" i="2"/>
  <c r="G60" i="2"/>
  <c r="F43" i="2"/>
  <c r="F47" i="2"/>
  <c r="F51" i="2"/>
  <c r="F55" i="2"/>
  <c r="F59" i="2"/>
  <c r="F48" i="2"/>
  <c r="F56" i="2"/>
  <c r="F44" i="2"/>
  <c r="F52" i="2"/>
  <c r="F60" i="2"/>
  <c r="F41" i="2"/>
  <c r="F45" i="2"/>
  <c r="F49" i="2"/>
  <c r="F53" i="2"/>
  <c r="F57" i="2"/>
  <c r="F61" i="2"/>
  <c r="F42" i="2"/>
  <c r="F46" i="2"/>
  <c r="F50" i="2"/>
  <c r="F54" i="2"/>
  <c r="F58" i="2"/>
  <c r="F62" i="2"/>
  <c r="F40" i="2"/>
</calcChain>
</file>

<file path=xl/sharedStrings.xml><?xml version="1.0" encoding="utf-8"?>
<sst xmlns="http://schemas.openxmlformats.org/spreadsheetml/2006/main" count="42" uniqueCount="26">
  <si>
    <t>TotalRepo</t>
  </si>
  <si>
    <t>TotalExchangeFees</t>
  </si>
  <si>
    <t>PnLOrcTheory</t>
  </si>
  <si>
    <t>PnLOrcMarket</t>
  </si>
  <si>
    <t>PnLMarketSettle</t>
  </si>
  <si>
    <t>PnLMarketClose</t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</si>
  <si>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</si>
  <si>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</si>
  <si>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</si>
  <si>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Orc盯市盈亏</t>
    <phoneticPr fontId="18" type="noConversion"/>
  </si>
  <si>
    <t>结算价盈亏</t>
    <phoneticPr fontId="18" type="noConversion"/>
  </si>
  <si>
    <t>收盘价盈亏</t>
    <phoneticPr fontId="18" type="noConversion"/>
  </si>
  <si>
    <t>2017年情况</t>
    <phoneticPr fontId="18" type="noConversion"/>
  </si>
  <si>
    <t>净理论盈亏</t>
    <phoneticPr fontId="18" type="noConversion"/>
  </si>
  <si>
    <t>资金占用</t>
    <phoneticPr fontId="18" type="noConversion"/>
  </si>
  <si>
    <t>总回购收入</t>
    <phoneticPr fontId="18" type="noConversion"/>
  </si>
  <si>
    <t>总交易费用</t>
    <phoneticPr fontId="18" type="noConversion"/>
  </si>
  <si>
    <t>Orc理论盈亏</t>
    <phoneticPr fontId="18" type="noConversion"/>
  </si>
  <si>
    <t>净理论盈亏</t>
    <phoneticPr fontId="18" type="noConversion"/>
  </si>
  <si>
    <t>资金占用</t>
    <phoneticPr fontId="18" type="noConversion"/>
  </si>
  <si>
    <t>占用资金绝对收益率</t>
    <phoneticPr fontId="18" type="noConversion"/>
  </si>
  <si>
    <t>绝对收益率</t>
    <phoneticPr fontId="18" type="noConversion"/>
  </si>
  <si>
    <t>交易日</t>
    <phoneticPr fontId="18" type="noConversion"/>
  </si>
  <si>
    <t>占用资金加权</t>
    <phoneticPr fontId="18" type="noConversion"/>
  </si>
  <si>
    <t>实际收盘价盈亏</t>
    <phoneticPr fontId="18" type="noConversion"/>
  </si>
  <si>
    <t>实际结算价盈亏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</si>
</sst>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8" formatCode="&quot;¥&quot;#,##0.00;[Red]&quot;¥&quot;\-#,##0.00"/>
    <numFmt numFmtId="44" formatCode="_ &quot;¥&quot;* #,##0.00_ ;_ &quot;¥&quot;* \-#,##0.00_ ;_ &quot;¥&quot;* &quot;-&quot;??_ ;_ @_ "/>
    <numFmt numFmtId="176" formatCode="#,##0.00_ "/>
    <numFmt numFmtId="177" formatCode="&quot;¥&quot;#,##0.00_);[Red]\(&quot;¥&quot;#,##0.00\)"/>
    <numFmt numFmtId="178" formatCode="0_);[Red]\(0\)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48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6" fontId="14" fillId="0" borderId="0" xfId="0" applyNumberFormat="1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8" fontId="0" fillId="0" borderId="0" xfId="0" applyNumberFormat="1">
      <alignment vertical="center"/>
    </xf>
    <xf numFmtId="8" fontId="14" fillId="0" borderId="0" xfId="0" applyNumberFormat="1" applyFont="1">
      <alignment vertical="center"/>
    </xf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44" fontId="20" fillId="0" borderId="0" xfId="42" applyNumberFormat="1"/>
    <xf numFmtId="0" fontId="22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4" fontId="24" fillId="0" borderId="0" xfId="0" applyNumberFormat="1" applyFont="1" applyAlignment="1">
      <alignment horizontal="center" vertical="center"/>
    </xf>
    <xf numFmtId="177" fontId="25" fillId="0" borderId="0" xfId="0" applyNumberFormat="1" applyFont="1" applyAlignment="1">
      <alignment horizontal="center" vertical="center"/>
    </xf>
    <xf numFmtId="6" fontId="25" fillId="0" borderId="0" xfId="0" applyNumberFormat="1" applyFont="1" applyAlignment="1">
      <alignment horizontal="center" vertical="center"/>
    </xf>
    <xf numFmtId="8" fontId="25" fillId="0" borderId="0" xfId="0" applyNumberFormat="1" applyFont="1">
      <alignment vertical="center"/>
    </xf>
    <xf numFmtId="177" fontId="26" fillId="0" borderId="0" xfId="0" applyNumberFormat="1" applyFont="1" applyAlignment="1">
      <alignment horizontal="center" vertical="center"/>
    </xf>
    <xf numFmtId="6" fontId="26" fillId="0" borderId="0" xfId="0" applyNumberFormat="1" applyFont="1" applyAlignment="1">
      <alignment horizontal="center" vertical="center"/>
    </xf>
    <xf numFmtId="8" fontId="26" fillId="0" borderId="0" xfId="0" applyNumberFormat="1" applyFont="1">
      <alignment vertical="center"/>
    </xf>
    <xf numFmtId="0" fontId="22" fillId="0" borderId="0" xfId="0" applyFont="1" applyAlignment="1">
      <alignment horizontal="center" vertical="center"/>
    </xf>
    <xf numFmtId="8" fontId="25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期权做市总盈亏情况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理论盈亏</c:v>
          </c:tx>
          <c:marker>
            <c:symbol val="none"/>
          </c:marker>
          <c:val>
            <c:numRef>
              <c:f>('2017年盈亏情况'!$D$2:$D$19,'2017年盈亏情况'!$D$22:$D$25)</c:f>
              <c:numCache>
                <c:formatCode>"¥"#,##0_);[Red]\("¥"#,##0\)</c:formatCode>
                <c:ptCount val="22"/>
                <c:pt idx="0">
                  <c:v>4233607</c:v>
                </c:pt>
                <c:pt idx="1">
                  <c:v>4531210</c:v>
                </c:pt>
                <c:pt idx="2">
                  <c:v>4778796</c:v>
                </c:pt>
                <c:pt idx="3">
                  <c:v>4896289</c:v>
                </c:pt>
                <c:pt idx="4">
                  <c:v>4798480</c:v>
                </c:pt>
                <c:pt idx="5">
                  <c:v>4967871</c:v>
                </c:pt>
                <c:pt idx="6">
                  <c:v>5134638</c:v>
                </c:pt>
                <c:pt idx="7">
                  <c:v>5202598</c:v>
                </c:pt>
                <c:pt idx="8">
                  <c:v>5212119</c:v>
                </c:pt>
                <c:pt idx="9">
                  <c:v>5280188</c:v>
                </c:pt>
                <c:pt idx="10">
                  <c:v>5888731</c:v>
                </c:pt>
                <c:pt idx="11">
                  <c:v>5676258</c:v>
                </c:pt>
                <c:pt idx="12">
                  <c:v>5952547</c:v>
                </c:pt>
                <c:pt idx="13">
                  <c:v>5992385</c:v>
                </c:pt>
                <c:pt idx="14">
                  <c:v>6311759</c:v>
                </c:pt>
                <c:pt idx="15">
                  <c:v>6031038</c:v>
                </c:pt>
                <c:pt idx="16">
                  <c:v>6135244</c:v>
                </c:pt>
                <c:pt idx="17">
                  <c:v>6316684</c:v>
                </c:pt>
                <c:pt idx="18">
                  <c:v>6098432</c:v>
                </c:pt>
                <c:pt idx="19">
                  <c:v>6185798</c:v>
                </c:pt>
                <c:pt idx="20">
                  <c:v>6073553</c:v>
                </c:pt>
                <c:pt idx="21">
                  <c:v>6169192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2224"/>
        <c:axId val="66537728"/>
      </c:lineChart>
      <c:catAx>
        <c:axId val="57652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6537728"/>
        <c:crosses val="autoZero"/>
        <c:auto val="1"/>
        <c:lblAlgn val="ctr"/>
        <c:lblOffset val="100"/>
        <c:noMultiLvlLbl val="0"/>
      </c:catAx>
      <c:valAx>
        <c:axId val="66537728"/>
        <c:scaling>
          <c:orientation val="minMax"/>
          <c:min val="4000000"/>
        </c:scaling>
        <c:delete val="0"/>
        <c:axPos val="l"/>
        <c:majorGridlines/>
        <c:numFmt formatCode="&quot;¥&quot;#,##0_);[Red]\(&quot;¥&quot;#,##0\)" sourceLinked="1"/>
        <c:majorTickMark val="out"/>
        <c:minorTickMark val="none"/>
        <c:tickLblPos val="nextTo"/>
        <c:crossAx val="576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'2017年盈亏情况'!$A$40:$A$62</c:f>
              <c:numCache>
                <c:formatCode>m/d/yyyy</c:formatCode>
                <c:ptCount val="2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</c:numCache>
            </c:numRef>
          </c:cat>
          <c:val>
            <c:numRef>
              <c:f>'2017年盈亏情况'!$D$40:$D$62</c:f>
              <c:numCache>
                <c:formatCode>"¥"#,##0.00_);[Red]\("¥"#,##0.00\)</c:formatCode>
                <c:ptCount val="23"/>
                <c:pt idx="0">
                  <c:v>297603</c:v>
                </c:pt>
                <c:pt idx="1">
                  <c:v>545189</c:v>
                </c:pt>
                <c:pt idx="2">
                  <c:v>662682</c:v>
                </c:pt>
                <c:pt idx="3">
                  <c:v>564873</c:v>
                </c:pt>
                <c:pt idx="4">
                  <c:v>734264</c:v>
                </c:pt>
                <c:pt idx="5">
                  <c:v>901031</c:v>
                </c:pt>
                <c:pt idx="6">
                  <c:v>968991</c:v>
                </c:pt>
                <c:pt idx="7">
                  <c:v>978512</c:v>
                </c:pt>
                <c:pt idx="8">
                  <c:v>1046581</c:v>
                </c:pt>
                <c:pt idx="9">
                  <c:v>1655124</c:v>
                </c:pt>
                <c:pt idx="10">
                  <c:v>1442651</c:v>
                </c:pt>
                <c:pt idx="11">
                  <c:v>1718940</c:v>
                </c:pt>
                <c:pt idx="12">
                  <c:v>1758778</c:v>
                </c:pt>
                <c:pt idx="13">
                  <c:v>2078152</c:v>
                </c:pt>
                <c:pt idx="14">
                  <c:v>1797431</c:v>
                </c:pt>
                <c:pt idx="15">
                  <c:v>1901637</c:v>
                </c:pt>
                <c:pt idx="16">
                  <c:v>2083077</c:v>
                </c:pt>
                <c:pt idx="17">
                  <c:v>-4233607</c:v>
                </c:pt>
                <c:pt idx="18">
                  <c:v>-4233607</c:v>
                </c:pt>
                <c:pt idx="19">
                  <c:v>1864825</c:v>
                </c:pt>
                <c:pt idx="20">
                  <c:v>1952191</c:v>
                </c:pt>
                <c:pt idx="21">
                  <c:v>1839946</c:v>
                </c:pt>
                <c:pt idx="22">
                  <c:v>1935585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3920"/>
        <c:axId val="66542336"/>
      </c:lineChart>
      <c:dateAx>
        <c:axId val="14523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6542336"/>
        <c:crosses val="autoZero"/>
        <c:auto val="1"/>
        <c:lblOffset val="100"/>
        <c:baseTimeUnit val="days"/>
      </c:dateAx>
      <c:valAx>
        <c:axId val="6654233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14523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'2017年盈亏情况_凌总'!$A$3:$A$55</c:f>
              <c:numCache>
                <c:formatCode>m/d/yyyy</c:formatCode>
                <c:ptCount val="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</c:numCache>
            </c:numRef>
          </c:cat>
          <c:val>
            <c:numRef>
              <c:f>'2017年盈亏情况_凌总'!$E$3:$E$55</c:f>
              <c:numCache>
                <c:formatCode>"¥"#,##0.00_);[Red]\("¥"#,##0.00\)</c:formatCode>
                <c:ptCount val="53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  <c:pt idx="28">
                  <c:v>5958773.1899999995</c:v>
                </c:pt>
                <c:pt idx="29">
                  <c:v>6506832.79</c:v>
                </c:pt>
                <c:pt idx="30">
                  <c:v>6444119.3200000003</c:v>
                </c:pt>
                <c:pt idx="31">
                  <c:v>6460168.9500000002</c:v>
                </c:pt>
                <c:pt idx="32">
                  <c:v>6318337.2999999998</c:v>
                </c:pt>
                <c:pt idx="33">
                  <c:v>6334225.54</c:v>
                </c:pt>
                <c:pt idx="34">
                  <c:v>6420445.3899999997</c:v>
                </c:pt>
                <c:pt idx="35">
                  <c:v>5917021.8700000001</c:v>
                </c:pt>
                <c:pt idx="36">
                  <c:v>6118398.7199999997</c:v>
                </c:pt>
                <c:pt idx="37">
                  <c:v>5861534.0099999998</c:v>
                </c:pt>
                <c:pt idx="38">
                  <c:v>6067605.4500000002</c:v>
                </c:pt>
                <c:pt idx="39">
                  <c:v>6193907.6200000001</c:v>
                </c:pt>
                <c:pt idx="40">
                  <c:v>6349275.7299999995</c:v>
                </c:pt>
                <c:pt idx="41">
                  <c:v>6629915.5700000003</c:v>
                </c:pt>
                <c:pt idx="42">
                  <c:v>6704486.3899999997</c:v>
                </c:pt>
                <c:pt idx="43">
                  <c:v>6865877.4000000004</c:v>
                </c:pt>
                <c:pt idx="44">
                  <c:v>7241694.3899999997</c:v>
                </c:pt>
                <c:pt idx="45">
                  <c:v>7069348.6200000001</c:v>
                </c:pt>
                <c:pt idx="46">
                  <c:v>7083273.1500000004</c:v>
                </c:pt>
                <c:pt idx="47">
                  <c:v>7110246.1799999997</c:v>
                </c:pt>
                <c:pt idx="48">
                  <c:v>7594112.8100000005</c:v>
                </c:pt>
                <c:pt idx="49">
                  <c:v>7528284.3399999999</c:v>
                </c:pt>
                <c:pt idx="50">
                  <c:v>7555140.9299999997</c:v>
                </c:pt>
                <c:pt idx="51">
                  <c:v>7678167.8600000003</c:v>
                </c:pt>
                <c:pt idx="52">
                  <c:v>7734616.25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4272"/>
        <c:axId val="66542912"/>
      </c:lineChart>
      <c:dateAx>
        <c:axId val="57654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6542912"/>
        <c:crosses val="autoZero"/>
        <c:auto val="1"/>
        <c:lblOffset val="100"/>
        <c:baseTimeUnit val="days"/>
        <c:majorUnit val="5"/>
        <c:majorTimeUnit val="days"/>
      </c:dateAx>
      <c:valAx>
        <c:axId val="66542912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57654272"/>
        <c:crosses val="autoZero"/>
        <c:crossBetween val="between"/>
        <c:majorUnit val="3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'2017年盈亏情况_凌总'!$A$91:$A$143</c:f>
              <c:numCache>
                <c:formatCode>m/d/yyyy</c:formatCode>
                <c:ptCount val="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</c:numCache>
            </c:numRef>
          </c:cat>
          <c:val>
            <c:numRef>
              <c:f>'2017年盈亏情况_凌总'!$E$91:$E$143</c:f>
              <c:numCache>
                <c:formatCode>"¥"#,##0.00_);[Red]\("¥"#,##0.00\)</c:formatCode>
                <c:ptCount val="53"/>
                <c:pt idx="0">
                  <c:v>295200.05000000005</c:v>
                </c:pt>
                <c:pt idx="1">
                  <c:v>540063.99</c:v>
                </c:pt>
                <c:pt idx="2">
                  <c:v>656352.83000000007</c:v>
                </c:pt>
                <c:pt idx="3">
                  <c:v>558034.06000000006</c:v>
                </c:pt>
                <c:pt idx="4">
                  <c:v>726187.37</c:v>
                </c:pt>
                <c:pt idx="5">
                  <c:v>890221.21000000008</c:v>
                </c:pt>
                <c:pt idx="6">
                  <c:v>956265.9</c:v>
                </c:pt>
                <c:pt idx="7">
                  <c:v>965316.14</c:v>
                </c:pt>
                <c:pt idx="8">
                  <c:v>1031337.9500000001</c:v>
                </c:pt>
                <c:pt idx="9">
                  <c:v>1630545.4100000001</c:v>
                </c:pt>
                <c:pt idx="10">
                  <c:v>1414402.07</c:v>
                </c:pt>
                <c:pt idx="11">
                  <c:v>1681871.25</c:v>
                </c:pt>
                <c:pt idx="12">
                  <c:v>1715600.26</c:v>
                </c:pt>
                <c:pt idx="13">
                  <c:v>2026841.65</c:v>
                </c:pt>
                <c:pt idx="14">
                  <c:v>1742134.87</c:v>
                </c:pt>
                <c:pt idx="15">
                  <c:v>1843360.3599999999</c:v>
                </c:pt>
                <c:pt idx="16">
                  <c:v>2020287.4300000002</c:v>
                </c:pt>
                <c:pt idx="17">
                  <c:v>1944330.6233333331</c:v>
                </c:pt>
                <c:pt idx="18">
                  <c:v>1868373.816666666</c:v>
                </c:pt>
                <c:pt idx="19">
                  <c:v>1792495.06</c:v>
                </c:pt>
                <c:pt idx="20">
                  <c:v>1875954.44</c:v>
                </c:pt>
                <c:pt idx="21">
                  <c:v>1761390.51</c:v>
                </c:pt>
                <c:pt idx="22">
                  <c:v>1851078.33</c:v>
                </c:pt>
                <c:pt idx="23">
                  <c:v>1902408.0499999998</c:v>
                </c:pt>
                <c:pt idx="24">
                  <c:v>2065536.8199999998</c:v>
                </c:pt>
                <c:pt idx="25">
                  <c:v>2081804.7999999998</c:v>
                </c:pt>
                <c:pt idx="26">
                  <c:v>2180273.61</c:v>
                </c:pt>
                <c:pt idx="27">
                  <c:v>2303103.98</c:v>
                </c:pt>
                <c:pt idx="28">
                  <c:v>2293915.98</c:v>
                </c:pt>
                <c:pt idx="29">
                  <c:v>2841975.58</c:v>
                </c:pt>
                <c:pt idx="30">
                  <c:v>2779262.11</c:v>
                </c:pt>
                <c:pt idx="31">
                  <c:v>2795311.7399999998</c:v>
                </c:pt>
                <c:pt idx="32">
                  <c:v>2653480.09</c:v>
                </c:pt>
                <c:pt idx="33">
                  <c:v>2669368.33</c:v>
                </c:pt>
                <c:pt idx="34">
                  <c:v>2755588.1799999997</c:v>
                </c:pt>
                <c:pt idx="35">
                  <c:v>2252164.6599999997</c:v>
                </c:pt>
                <c:pt idx="36">
                  <c:v>2453541.5099999998</c:v>
                </c:pt>
                <c:pt idx="37">
                  <c:v>2196676.7999999998</c:v>
                </c:pt>
                <c:pt idx="38">
                  <c:v>2402748.2399999998</c:v>
                </c:pt>
                <c:pt idx="39">
                  <c:v>2529050.4099999997</c:v>
                </c:pt>
                <c:pt idx="40">
                  <c:v>2684418.5199999996</c:v>
                </c:pt>
                <c:pt idx="41">
                  <c:v>2965058.36</c:v>
                </c:pt>
                <c:pt idx="42">
                  <c:v>3039629.1799999997</c:v>
                </c:pt>
                <c:pt idx="43">
                  <c:v>3201020.19</c:v>
                </c:pt>
                <c:pt idx="44">
                  <c:v>3576837.1799999997</c:v>
                </c:pt>
                <c:pt idx="45">
                  <c:v>3404491.41</c:v>
                </c:pt>
                <c:pt idx="46">
                  <c:v>3418415.94</c:v>
                </c:pt>
                <c:pt idx="47">
                  <c:v>3445388.9699999997</c:v>
                </c:pt>
                <c:pt idx="48">
                  <c:v>3929255.6</c:v>
                </c:pt>
                <c:pt idx="49">
                  <c:v>3863427.13</c:v>
                </c:pt>
                <c:pt idx="50">
                  <c:v>3890283.72</c:v>
                </c:pt>
                <c:pt idx="51">
                  <c:v>4013310.65</c:v>
                </c:pt>
                <c:pt idx="52">
                  <c:v>4069759.04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45216"/>
        <c:axId val="125813888"/>
      </c:lineChart>
      <c:dateAx>
        <c:axId val="26554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813888"/>
        <c:crosses val="autoZero"/>
        <c:auto val="1"/>
        <c:lblOffset val="100"/>
        <c:baseTimeUnit val="days"/>
        <c:majorUnit val="5"/>
        <c:majorTimeUnit val="days"/>
      </c:dateAx>
      <c:valAx>
        <c:axId val="125813888"/>
        <c:scaling>
          <c:orientation val="minMax"/>
          <c:min val="28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655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2017</a:t>
            </a:r>
            <a:r>
              <a:rPr lang="zh-CN" altLang="en-US"/>
              <a:t>期权做市绝对收益率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2897637795276"/>
          <c:y val="0.17819769654636775"/>
          <c:w val="0.54757102362204735"/>
          <c:h val="0.59217975298575531"/>
        </c:manualLayout>
      </c:layout>
      <c:lineChart>
        <c:grouping val="standard"/>
        <c:varyColors val="0"/>
        <c:ser>
          <c:idx val="0"/>
          <c:order val="0"/>
          <c:tx>
            <c:strRef>
              <c:f>'2017年盈亏情况_凌总'!$G$90</c:f>
              <c:strCache>
                <c:ptCount val="1"/>
                <c:pt idx="0">
                  <c:v>占用资金绝对收益率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'2017年盈亏情况_凌总'!$A$91:$A$143</c:f>
              <c:numCache>
                <c:formatCode>m/d/yyyy</c:formatCode>
                <c:ptCount val="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</c:numCache>
            </c:numRef>
          </c:cat>
          <c:val>
            <c:numRef>
              <c:f>'2017年盈亏情况_凌总'!$G$91:$G$143</c:f>
              <c:numCache>
                <c:formatCode>0.00%</c:formatCode>
                <c:ptCount val="53"/>
                <c:pt idx="0">
                  <c:v>3.2441589711732356E-3</c:v>
                </c:pt>
                <c:pt idx="1">
                  <c:v>6.0456624131581147E-3</c:v>
                </c:pt>
                <c:pt idx="2">
                  <c:v>7.5386933032996024E-3</c:v>
                </c:pt>
                <c:pt idx="3">
                  <c:v>6.4837931448454922E-3</c:v>
                </c:pt>
                <c:pt idx="4">
                  <c:v>8.5057967364152408E-3</c:v>
                </c:pt>
                <c:pt idx="5">
                  <c:v>1.0481576215741001E-2</c:v>
                </c:pt>
                <c:pt idx="6">
                  <c:v>1.1321940805918371E-2</c:v>
                </c:pt>
                <c:pt idx="7">
                  <c:v>1.1483968156034743E-2</c:v>
                </c:pt>
                <c:pt idx="8">
                  <c:v>1.2300299819817674E-2</c:v>
                </c:pt>
                <c:pt idx="9">
                  <c:v>1.9536697935411532E-2</c:v>
                </c:pt>
                <c:pt idx="10">
                  <c:v>1.7119092792446441E-2</c:v>
                </c:pt>
                <c:pt idx="11">
                  <c:v>2.0749186410748494E-2</c:v>
                </c:pt>
                <c:pt idx="12">
                  <c:v>2.1556914871249541E-2</c:v>
                </c:pt>
                <c:pt idx="13">
                  <c:v>2.5675796955267755E-2</c:v>
                </c:pt>
                <c:pt idx="14">
                  <c:v>2.2084787118367293E-2</c:v>
                </c:pt>
                <c:pt idx="15">
                  <c:v>2.2775914128689626E-2</c:v>
                </c:pt>
                <c:pt idx="16">
                  <c:v>2.545509093253423E-2</c:v>
                </c:pt>
                <c:pt idx="17">
                  <c:v>2.4756083554414377E-2</c:v>
                </c:pt>
                <c:pt idx="18">
                  <c:v>2.3850765388475432E-2</c:v>
                </c:pt>
                <c:pt idx="19">
                  <c:v>2.2799021674873528E-2</c:v>
                </c:pt>
                <c:pt idx="20">
                  <c:v>2.375286291002458E-2</c:v>
                </c:pt>
                <c:pt idx="21">
                  <c:v>2.2193066723587899E-2</c:v>
                </c:pt>
                <c:pt idx="22">
                  <c:v>2.3208020285673387E-2</c:v>
                </c:pt>
                <c:pt idx="23">
                  <c:v>2.3723492381441644E-2</c:v>
                </c:pt>
                <c:pt idx="24">
                  <c:v>2.5713664035360902E-2</c:v>
                </c:pt>
                <c:pt idx="25">
                  <c:v>2.5810265275023146E-2</c:v>
                </c:pt>
                <c:pt idx="26">
                  <c:v>2.6927447136176702E-2</c:v>
                </c:pt>
                <c:pt idx="27">
                  <c:v>2.8234619694297865E-2</c:v>
                </c:pt>
                <c:pt idx="28">
                  <c:v>2.778911803443115E-2</c:v>
                </c:pt>
                <c:pt idx="29">
                  <c:v>3.4438494850492551E-2</c:v>
                </c:pt>
                <c:pt idx="30">
                  <c:v>3.3658007808952714E-2</c:v>
                </c:pt>
                <c:pt idx="31">
                  <c:v>3.3818079665969274E-2</c:v>
                </c:pt>
                <c:pt idx="32">
                  <c:v>3.1885693025058968E-2</c:v>
                </c:pt>
                <c:pt idx="33">
                  <c:v>3.1632041215704176E-2</c:v>
                </c:pt>
                <c:pt idx="34">
                  <c:v>3.1997466190741154E-2</c:v>
                </c:pt>
                <c:pt idx="35">
                  <c:v>2.5627960473913244E-2</c:v>
                </c:pt>
                <c:pt idx="36">
                  <c:v>2.7373711517998108E-2</c:v>
                </c:pt>
                <c:pt idx="37">
                  <c:v>2.4145704253045682E-2</c:v>
                </c:pt>
                <c:pt idx="38">
                  <c:v>2.6045624969027473E-2</c:v>
                </c:pt>
                <c:pt idx="39">
                  <c:v>2.7059272730876192E-2</c:v>
                </c:pt>
                <c:pt idx="40">
                  <c:v>2.8371693002589092E-2</c:v>
                </c:pt>
                <c:pt idx="41">
                  <c:v>3.0978338916794412E-2</c:v>
                </c:pt>
                <c:pt idx="42">
                  <c:v>3.1413881805482456E-2</c:v>
                </c:pt>
                <c:pt idx="43">
                  <c:v>3.2743695053805921E-2</c:v>
                </c:pt>
                <c:pt idx="44">
                  <c:v>3.6234095244210542E-2</c:v>
                </c:pt>
                <c:pt idx="45">
                  <c:v>3.4172049146044679E-2</c:v>
                </c:pt>
                <c:pt idx="46">
                  <c:v>3.4013287655381107E-2</c:v>
                </c:pt>
                <c:pt idx="47">
                  <c:v>3.3998196433347887E-2</c:v>
                </c:pt>
                <c:pt idx="48">
                  <c:v>3.846776102311724E-2</c:v>
                </c:pt>
                <c:pt idx="49">
                  <c:v>3.7539709575252989E-2</c:v>
                </c:pt>
                <c:pt idx="50">
                  <c:v>3.7530313239902295E-2</c:v>
                </c:pt>
                <c:pt idx="51">
                  <c:v>3.8452738139712853E-2</c:v>
                </c:pt>
                <c:pt idx="52">
                  <c:v>3.8738983203955392E-2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'2017年盈亏情况_凌总'!$H$90</c:f>
              <c:strCache>
                <c:ptCount val="1"/>
                <c:pt idx="0">
                  <c:v>绝对收益率</c:v>
                </c:pt>
              </c:strCache>
            </c:strRef>
          </c:tx>
          <c:marker>
            <c:symbol val="none"/>
          </c:marker>
          <c:cat>
            <c:numRef>
              <c:f>'2017年盈亏情况_凌总'!$A$91:$A$143</c:f>
              <c:numCache>
                <c:formatCode>m/d/yyyy</c:formatCode>
                <c:ptCount val="53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</c:numCache>
            </c:numRef>
          </c:cat>
          <c:val>
            <c:numRef>
              <c:f>'2017年盈亏情况_凌总'!$H$91:$H$143</c:f>
              <c:numCache>
                <c:formatCode>0.00%</c:formatCode>
                <c:ptCount val="53"/>
                <c:pt idx="0">
                  <c:v>1.9680003333333337E-3</c:v>
                </c:pt>
                <c:pt idx="1">
                  <c:v>3.6004266000000001E-3</c:v>
                </c:pt>
                <c:pt idx="2">
                  <c:v>4.3756855333333339E-3</c:v>
                </c:pt>
                <c:pt idx="3">
                  <c:v>3.720227066666667E-3</c:v>
                </c:pt>
                <c:pt idx="4">
                  <c:v>4.8412491333333337E-3</c:v>
                </c:pt>
                <c:pt idx="5">
                  <c:v>5.9348080666666676E-3</c:v>
                </c:pt>
                <c:pt idx="6">
                  <c:v>6.3751060000000002E-3</c:v>
                </c:pt>
                <c:pt idx="7">
                  <c:v>6.4354409333333331E-3</c:v>
                </c:pt>
                <c:pt idx="8">
                  <c:v>6.8755863333333335E-3</c:v>
                </c:pt>
                <c:pt idx="9">
                  <c:v>1.0870302733333335E-2</c:v>
                </c:pt>
                <c:pt idx="10">
                  <c:v>9.4293471333333333E-3</c:v>
                </c:pt>
                <c:pt idx="11">
                  <c:v>1.1212475E-2</c:v>
                </c:pt>
                <c:pt idx="12">
                  <c:v>1.1437335066666667E-2</c:v>
                </c:pt>
                <c:pt idx="13">
                  <c:v>1.3512277666666666E-2</c:v>
                </c:pt>
                <c:pt idx="14">
                  <c:v>1.1614232466666667E-2</c:v>
                </c:pt>
                <c:pt idx="15">
                  <c:v>1.2289069066666665E-2</c:v>
                </c:pt>
                <c:pt idx="16">
                  <c:v>1.3468582866666667E-2</c:v>
                </c:pt>
                <c:pt idx="17">
                  <c:v>1.2962204155555554E-2</c:v>
                </c:pt>
                <c:pt idx="18">
                  <c:v>1.245582544444444E-2</c:v>
                </c:pt>
                <c:pt idx="19">
                  <c:v>1.1949967066666668E-2</c:v>
                </c:pt>
                <c:pt idx="20">
                  <c:v>1.2506362933333333E-2</c:v>
                </c:pt>
                <c:pt idx="21">
                  <c:v>1.1742603400000001E-2</c:v>
                </c:pt>
                <c:pt idx="22">
                  <c:v>1.2340522200000001E-2</c:v>
                </c:pt>
                <c:pt idx="23">
                  <c:v>1.2682720333333333E-2</c:v>
                </c:pt>
                <c:pt idx="24">
                  <c:v>1.3770245466666666E-2</c:v>
                </c:pt>
                <c:pt idx="25">
                  <c:v>1.3878698666666665E-2</c:v>
                </c:pt>
                <c:pt idx="26">
                  <c:v>1.4535157399999998E-2</c:v>
                </c:pt>
                <c:pt idx="27">
                  <c:v>1.5354026533333334E-2</c:v>
                </c:pt>
                <c:pt idx="28">
                  <c:v>1.52927732E-2</c:v>
                </c:pt>
                <c:pt idx="29">
                  <c:v>1.8946503866666665E-2</c:v>
                </c:pt>
                <c:pt idx="30">
                  <c:v>1.8528414066666665E-2</c:v>
                </c:pt>
                <c:pt idx="31">
                  <c:v>1.8635411599999999E-2</c:v>
                </c:pt>
                <c:pt idx="32">
                  <c:v>1.7689867266666666E-2</c:v>
                </c:pt>
                <c:pt idx="33">
                  <c:v>1.7795788866666669E-2</c:v>
                </c:pt>
                <c:pt idx="34">
                  <c:v>1.8370587866666666E-2</c:v>
                </c:pt>
                <c:pt idx="35">
                  <c:v>1.5014431066666665E-2</c:v>
                </c:pt>
                <c:pt idx="36">
                  <c:v>1.6356943399999997E-2</c:v>
                </c:pt>
                <c:pt idx="37">
                  <c:v>1.4644511999999998E-2</c:v>
                </c:pt>
                <c:pt idx="38">
                  <c:v>1.60183216E-2</c:v>
                </c:pt>
                <c:pt idx="39">
                  <c:v>1.6860336066666665E-2</c:v>
                </c:pt>
                <c:pt idx="40">
                  <c:v>1.7896123466666664E-2</c:v>
                </c:pt>
                <c:pt idx="41">
                  <c:v>1.9767055733333334E-2</c:v>
                </c:pt>
                <c:pt idx="42">
                  <c:v>2.0264194533333332E-2</c:v>
                </c:pt>
                <c:pt idx="43">
                  <c:v>2.1340134600000001E-2</c:v>
                </c:pt>
                <c:pt idx="44">
                  <c:v>2.3845581199999997E-2</c:v>
                </c:pt>
                <c:pt idx="45">
                  <c:v>2.2696609400000001E-2</c:v>
                </c:pt>
                <c:pt idx="46">
                  <c:v>2.2789439599999999E-2</c:v>
                </c:pt>
                <c:pt idx="47">
                  <c:v>2.2969259799999999E-2</c:v>
                </c:pt>
                <c:pt idx="48">
                  <c:v>2.6195037333333334E-2</c:v>
                </c:pt>
                <c:pt idx="49">
                  <c:v>2.5756180866666666E-2</c:v>
                </c:pt>
                <c:pt idx="50">
                  <c:v>2.59352248E-2</c:v>
                </c:pt>
                <c:pt idx="51">
                  <c:v>2.6755404333333333E-2</c:v>
                </c:pt>
                <c:pt idx="52">
                  <c:v>2.7131726933333333E-2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45728"/>
        <c:axId val="125815616"/>
      </c:lineChart>
      <c:dateAx>
        <c:axId val="265545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815616"/>
        <c:crosses val="autoZero"/>
        <c:auto val="1"/>
        <c:lblOffset val="100"/>
        <c:baseTimeUnit val="days"/>
        <c:majorUnit val="3"/>
        <c:majorTimeUnit val="days"/>
      </c:dateAx>
      <c:valAx>
        <c:axId val="125815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55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做市盈亏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'2017年盈亏情况_凌总'!$E$3:$E$30</c:f>
              <c:numCache>
                <c:formatCode>"¥"#,##0.00_);[Red]\("¥"#,##0.00\)</c:formatCode>
                <c:ptCount val="28"/>
                <c:pt idx="0">
                  <c:v>3960057.26</c:v>
                </c:pt>
                <c:pt idx="1">
                  <c:v>4204921.2</c:v>
                </c:pt>
                <c:pt idx="2">
                  <c:v>4321210.04</c:v>
                </c:pt>
                <c:pt idx="3">
                  <c:v>4222891.2699999996</c:v>
                </c:pt>
                <c:pt idx="4">
                  <c:v>4391044.58</c:v>
                </c:pt>
                <c:pt idx="5">
                  <c:v>4555078.42</c:v>
                </c:pt>
                <c:pt idx="6">
                  <c:v>4621123.1100000003</c:v>
                </c:pt>
                <c:pt idx="7">
                  <c:v>4630173.3499999996</c:v>
                </c:pt>
                <c:pt idx="8">
                  <c:v>4696195.16</c:v>
                </c:pt>
                <c:pt idx="9">
                  <c:v>5295402.62</c:v>
                </c:pt>
                <c:pt idx="10">
                  <c:v>5079259.28</c:v>
                </c:pt>
                <c:pt idx="11">
                  <c:v>5346728.46</c:v>
                </c:pt>
                <c:pt idx="12">
                  <c:v>5380457.4699999997</c:v>
                </c:pt>
                <c:pt idx="13">
                  <c:v>5691698.8600000003</c:v>
                </c:pt>
                <c:pt idx="14">
                  <c:v>5406992.0800000001</c:v>
                </c:pt>
                <c:pt idx="15">
                  <c:v>5508217.5700000003</c:v>
                </c:pt>
                <c:pt idx="16">
                  <c:v>5685144.6399999997</c:v>
                </c:pt>
                <c:pt idx="17">
                  <c:v>5609213.8499999996</c:v>
                </c:pt>
                <c:pt idx="18">
                  <c:v>5533283.0599999996</c:v>
                </c:pt>
                <c:pt idx="19">
                  <c:v>5457352.2699999996</c:v>
                </c:pt>
                <c:pt idx="20">
                  <c:v>5540811.6500000004</c:v>
                </c:pt>
                <c:pt idx="21">
                  <c:v>5426247.7199999997</c:v>
                </c:pt>
                <c:pt idx="22">
                  <c:v>5515935.54</c:v>
                </c:pt>
                <c:pt idx="23">
                  <c:v>5567265.2599999998</c:v>
                </c:pt>
                <c:pt idx="24">
                  <c:v>5730394.0299999993</c:v>
                </c:pt>
                <c:pt idx="25">
                  <c:v>5746662.0099999998</c:v>
                </c:pt>
                <c:pt idx="26">
                  <c:v>5845130.8200000003</c:v>
                </c:pt>
                <c:pt idx="27">
                  <c:v>5967961.1899999995</c:v>
                </c:pt>
              </c:numCache>
            </c:numRef>
          </c:val>
          <c:smooth val="0"/>
        </c:ser>
        <c:ser>
          <c:idx val="1"/>
          <c:order val="1"/>
          <c:tx>
            <c:v>结算价盈亏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'2017年盈亏情况_凌总'!$G$3:$G$30</c:f>
              <c:numCache>
                <c:formatCode>"¥"#,##0.00_);[Red]\("¥"#,##0.00\)</c:formatCode>
                <c:ptCount val="28"/>
                <c:pt idx="0">
                  <c:v>3914175.4279999998</c:v>
                </c:pt>
                <c:pt idx="1">
                  <c:v>4165707.9679999999</c:v>
                </c:pt>
                <c:pt idx="2">
                  <c:v>4318063.0779999997</c:v>
                </c:pt>
                <c:pt idx="3">
                  <c:v>4189965.4759999998</c:v>
                </c:pt>
                <c:pt idx="4">
                  <c:v>4373275.1560000004</c:v>
                </c:pt>
                <c:pt idx="5">
                  <c:v>4567084.5060000001</c:v>
                </c:pt>
                <c:pt idx="6">
                  <c:v>4492862.3219999997</c:v>
                </c:pt>
                <c:pt idx="7">
                  <c:v>4966311.0999999996</c:v>
                </c:pt>
                <c:pt idx="8">
                  <c:v>4891010.8159999996</c:v>
                </c:pt>
                <c:pt idx="9">
                  <c:v>5308864.47</c:v>
                </c:pt>
                <c:pt idx="10">
                  <c:v>5099077.3119999999</c:v>
                </c:pt>
                <c:pt idx="11">
                  <c:v>5177277.4330000002</c:v>
                </c:pt>
                <c:pt idx="12">
                  <c:v>5255477.5539999995</c:v>
                </c:pt>
                <c:pt idx="13">
                  <c:v>5719020.21</c:v>
                </c:pt>
                <c:pt idx="14">
                  <c:v>5210213.41</c:v>
                </c:pt>
                <c:pt idx="15">
                  <c:v>5617472.784</c:v>
                </c:pt>
                <c:pt idx="16">
                  <c:v>5565304.8653333336</c:v>
                </c:pt>
                <c:pt idx="17">
                  <c:v>5513136.9466666672</c:v>
                </c:pt>
                <c:pt idx="18">
                  <c:v>5460969.0279999999</c:v>
                </c:pt>
                <c:pt idx="19">
                  <c:v>5289661.5460000001</c:v>
                </c:pt>
                <c:pt idx="20">
                  <c:v>5308333.6579999998</c:v>
                </c:pt>
                <c:pt idx="21">
                  <c:v>5159203.97</c:v>
                </c:pt>
                <c:pt idx="22">
                  <c:v>5391849.1799999997</c:v>
                </c:pt>
                <c:pt idx="23">
                  <c:v>5554980.0120000001</c:v>
                </c:pt>
                <c:pt idx="24">
                  <c:v>5423183.8540000003</c:v>
                </c:pt>
                <c:pt idx="25">
                  <c:v>5675104.1459999997</c:v>
                </c:pt>
                <c:pt idx="26">
                  <c:v>6023085.2280000001</c:v>
                </c:pt>
                <c:pt idx="27">
                  <c:v>5853590.7259999998</c:v>
                </c:pt>
              </c:numCache>
            </c:numRef>
          </c:val>
          <c:smooth val="0"/>
        </c:ser>
        <c:ser>
          <c:idx val="2"/>
          <c:order val="2"/>
          <c:tx>
            <c:v>收盘价盈亏</c:v>
          </c:tx>
          <c:marker>
            <c:symbol val="none"/>
          </c:marker>
          <c:cat>
            <c:numRef>
              <c:f>'2017年盈亏情况_凌总'!$A$3:$A$30</c:f>
              <c:numCache>
                <c:formatCode>m/d/yyyy</c:formatCode>
                <c:ptCount val="28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</c:numCache>
            </c:numRef>
          </c:cat>
          <c:val>
            <c:numRef>
              <c:f>'2017年盈亏情况_凌总'!$H$3:$H$30</c:f>
              <c:numCache>
                <c:formatCode>"¥"#,##0.00_);[Red]\("¥"#,##0.00\)</c:formatCode>
                <c:ptCount val="28"/>
                <c:pt idx="0">
                  <c:v>3882033.0619999999</c:v>
                </c:pt>
                <c:pt idx="1">
                  <c:v>4154708.048</c:v>
                </c:pt>
                <c:pt idx="2">
                  <c:v>4322957.4340000004</c:v>
                </c:pt>
                <c:pt idx="3">
                  <c:v>4180887.9360000002</c:v>
                </c:pt>
                <c:pt idx="4">
                  <c:v>4377928.1660000002</c:v>
                </c:pt>
                <c:pt idx="5">
                  <c:v>4543731.9359999998</c:v>
                </c:pt>
                <c:pt idx="6">
                  <c:v>4503511.47</c:v>
                </c:pt>
                <c:pt idx="7">
                  <c:v>4942217.9879999999</c:v>
                </c:pt>
                <c:pt idx="8">
                  <c:v>4844404.0880000005</c:v>
                </c:pt>
                <c:pt idx="9">
                  <c:v>5319363.0439999998</c:v>
                </c:pt>
                <c:pt idx="10">
                  <c:v>5053461.892</c:v>
                </c:pt>
                <c:pt idx="11">
                  <c:v>5164084.523</c:v>
                </c:pt>
                <c:pt idx="12">
                  <c:v>5274707.1540000001</c:v>
                </c:pt>
                <c:pt idx="13">
                  <c:v>5712394.7740000002</c:v>
                </c:pt>
                <c:pt idx="14">
                  <c:v>5222307.9340000004</c:v>
                </c:pt>
                <c:pt idx="15">
                  <c:v>5616519.182</c:v>
                </c:pt>
                <c:pt idx="16">
                  <c:v>5558764.9053333336</c:v>
                </c:pt>
                <c:pt idx="17">
                  <c:v>5501010.6286666673</c:v>
                </c:pt>
                <c:pt idx="18">
                  <c:v>5443256.352</c:v>
                </c:pt>
                <c:pt idx="19">
                  <c:v>5271583.0839999998</c:v>
                </c:pt>
                <c:pt idx="20">
                  <c:v>5312808.8080000002</c:v>
                </c:pt>
                <c:pt idx="21">
                  <c:v>5162997.3779999996</c:v>
                </c:pt>
                <c:pt idx="22">
                  <c:v>5379793.9939999999</c:v>
                </c:pt>
                <c:pt idx="23">
                  <c:v>5568265.9560000002</c:v>
                </c:pt>
                <c:pt idx="24">
                  <c:v>5455636.3799999999</c:v>
                </c:pt>
                <c:pt idx="25">
                  <c:v>5656732.5360000003</c:v>
                </c:pt>
                <c:pt idx="26">
                  <c:v>6025488.5439999998</c:v>
                </c:pt>
                <c:pt idx="27">
                  <c:v>5866638.3660000004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46240"/>
        <c:axId val="125817920"/>
      </c:lineChart>
      <c:dateAx>
        <c:axId val="26554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817920"/>
        <c:crosses val="autoZero"/>
        <c:auto val="1"/>
        <c:lblOffset val="100"/>
        <c:baseTimeUnit val="days"/>
        <c:majorUnit val="3"/>
        <c:majorTimeUnit val="days"/>
      </c:dateAx>
      <c:valAx>
        <c:axId val="125817920"/>
        <c:scaling>
          <c:orientation val="minMax"/>
          <c:min val="3900000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65546240"/>
        <c:crosses val="autoZero"/>
        <c:crossBetween val="between"/>
        <c:majorUnit val="300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期权做市周盈亏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周盈亏</c:v>
          </c:tx>
          <c:marker>
            <c:symbol val="none"/>
          </c:marker>
          <c:cat>
            <c:numRef>
              <c:f>'2017年盈亏情况_凌总'!$C$179:$C$183</c:f>
              <c:numCache>
                <c:formatCode>m/d/yyyy</c:formatCode>
                <c:ptCount val="5"/>
                <c:pt idx="0">
                  <c:v>42811</c:v>
                </c:pt>
                <c:pt idx="1">
                  <c:v>42814</c:v>
                </c:pt>
                <c:pt idx="2">
                  <c:v>42815</c:v>
                </c:pt>
                <c:pt idx="3">
                  <c:v>42816</c:v>
                </c:pt>
                <c:pt idx="4">
                  <c:v>42817</c:v>
                </c:pt>
              </c:numCache>
            </c:numRef>
          </c:cat>
          <c:val>
            <c:numRef>
              <c:f>'2017年盈亏情况_凌总'!$E$179:$E$183</c:f>
              <c:numCache>
                <c:formatCode>"¥"#,##0.00_);[Red]\("¥"#,##0.00\)</c:formatCode>
                <c:ptCount val="5"/>
                <c:pt idx="0">
                  <c:v>483866.63000000035</c:v>
                </c:pt>
                <c:pt idx="1">
                  <c:v>418038.16000000015</c:v>
                </c:pt>
                <c:pt idx="2">
                  <c:v>444894.75000000047</c:v>
                </c:pt>
                <c:pt idx="3">
                  <c:v>567921.68000000017</c:v>
                </c:pt>
                <c:pt idx="4">
                  <c:v>624370.0700000003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546752"/>
        <c:axId val="125820224"/>
      </c:lineChart>
      <c:dateAx>
        <c:axId val="26554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820224"/>
        <c:crosses val="autoZero"/>
        <c:auto val="1"/>
        <c:lblOffset val="100"/>
        <c:baseTimeUnit val="days"/>
      </c:dateAx>
      <c:valAx>
        <c:axId val="125820224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26554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1</xdr:row>
      <xdr:rowOff>161925</xdr:rowOff>
    </xdr:from>
    <xdr:to>
      <xdr:col>7</xdr:col>
      <xdr:colOff>962025</xdr:colOff>
      <xdr:row>24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79</xdr:row>
      <xdr:rowOff>157162</xdr:rowOff>
    </xdr:from>
    <xdr:to>
      <xdr:col>8</xdr:col>
      <xdr:colOff>752475</xdr:colOff>
      <xdr:row>95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67</xdr:row>
      <xdr:rowOff>109538</xdr:rowOff>
    </xdr:from>
    <xdr:to>
      <xdr:col>4</xdr:col>
      <xdr:colOff>914400</xdr:colOff>
      <xdr:row>87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155</xdr:row>
      <xdr:rowOff>71437</xdr:rowOff>
    </xdr:from>
    <xdr:to>
      <xdr:col>4</xdr:col>
      <xdr:colOff>742950</xdr:colOff>
      <xdr:row>173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923926</xdr:colOff>
      <xdr:row>155</xdr:row>
      <xdr:rowOff>47625</xdr:rowOff>
    </xdr:from>
    <xdr:to>
      <xdr:col>9</xdr:col>
      <xdr:colOff>771526</xdr:colOff>
      <xdr:row>173</xdr:row>
      <xdr:rowOff>61913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67</xdr:row>
      <xdr:rowOff>142875</xdr:rowOff>
    </xdr:from>
    <xdr:to>
      <xdr:col>10</xdr:col>
      <xdr:colOff>9526</xdr:colOff>
      <xdr:row>87</xdr:row>
      <xdr:rowOff>100012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1171574</xdr:colOff>
      <xdr:row>186</xdr:row>
      <xdr:rowOff>119062</xdr:rowOff>
    </xdr:from>
    <xdr:to>
      <xdr:col>6</xdr:col>
      <xdr:colOff>523874</xdr:colOff>
      <xdr:row>202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I63" sqref="I63:I66"/>
    </sheetView>
  </sheetViews>
  <sheetFormatPr defaultRowHeight="13.5" x14ac:dyDescent="0.15"/>
  <cols>
    <col min="1" max="1" width="16.5" customWidth="1"/>
    <col min="2" max="2" width="16.625" customWidth="1"/>
    <col min="3" max="3" width="15.625" customWidth="1"/>
    <col min="4" max="4" width="17" customWidth="1"/>
    <col min="5" max="5" width="15.75" customWidth="1"/>
    <col min="6" max="6" width="16.875" customWidth="1"/>
    <col min="7" max="7" width="16.625" customWidth="1"/>
    <col min="8" max="8" width="15.25" customWidth="1"/>
    <col min="9" max="9" width="17.625" customWidth="1"/>
  </cols>
  <sheetData>
    <row r="1" spans="1:9" x14ac:dyDescent="0.1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  <c r="I1" s="1" t="s">
        <v>14</v>
      </c>
    </row>
    <row r="2" spans="1:9" x14ac:dyDescent="0.15">
      <c r="A2" s="2">
        <v>42734</v>
      </c>
      <c r="B2" s="6">
        <v>652001.21</v>
      </c>
      <c r="C2" s="6">
        <v>568749.79</v>
      </c>
      <c r="D2" s="7">
        <v>4233607</v>
      </c>
      <c r="E2" s="7">
        <v>4151737</v>
      </c>
      <c r="F2" s="6">
        <f>D2-C2</f>
        <v>3664857.21</v>
      </c>
      <c r="G2" s="6">
        <f>E2-C2</f>
        <v>3582987.21</v>
      </c>
      <c r="H2" s="11">
        <f>D2-C2</f>
        <v>3664857.21</v>
      </c>
    </row>
    <row r="3" spans="1:9" x14ac:dyDescent="0.15">
      <c r="A3" s="2">
        <v>42738</v>
      </c>
      <c r="B3" s="6">
        <v>655405.80000000005</v>
      </c>
      <c r="C3" s="6">
        <v>571152.74</v>
      </c>
      <c r="D3" s="7">
        <v>4531210</v>
      </c>
      <c r="E3" s="7">
        <v>4325830</v>
      </c>
      <c r="F3" s="6">
        <v>3914175.4279999998</v>
      </c>
      <c r="G3" s="6">
        <v>3882033.0619999999</v>
      </c>
      <c r="H3" s="11">
        <f t="shared" ref="H3:H23" si="0">D3-C3</f>
        <v>3960057.26</v>
      </c>
      <c r="I3" s="33">
        <v>90994323.219999999</v>
      </c>
    </row>
    <row r="4" spans="1:9" x14ac:dyDescent="0.15">
      <c r="A4" s="2">
        <v>42739</v>
      </c>
      <c r="B4" s="6">
        <v>661107.93000000005</v>
      </c>
      <c r="C4" s="6">
        <v>573874.80000000005</v>
      </c>
      <c r="D4" s="7">
        <v>4778796</v>
      </c>
      <c r="E4" s="7">
        <v>4807766</v>
      </c>
      <c r="F4" s="6">
        <v>4165707.9679999999</v>
      </c>
      <c r="G4" s="6">
        <v>4154708.048</v>
      </c>
      <c r="H4" s="11">
        <f t="shared" si="0"/>
        <v>4204921.2</v>
      </c>
      <c r="I4" s="32">
        <v>87667319.819999993</v>
      </c>
    </row>
    <row r="5" spans="1:9" x14ac:dyDescent="0.15">
      <c r="A5" s="2">
        <v>42740</v>
      </c>
      <c r="B5" s="6">
        <v>664045.86</v>
      </c>
      <c r="C5" s="6">
        <v>575078.96</v>
      </c>
      <c r="D5" s="7">
        <v>4896289</v>
      </c>
      <c r="E5" s="7">
        <v>4867932</v>
      </c>
      <c r="F5" s="6">
        <v>4318063.0779999997</v>
      </c>
      <c r="G5" s="6">
        <v>4322957.4340000004</v>
      </c>
      <c r="H5" s="11">
        <f t="shared" si="0"/>
        <v>4321210.04</v>
      </c>
      <c r="I5" s="31">
        <v>82531963.170000002</v>
      </c>
    </row>
    <row r="6" spans="1:9" x14ac:dyDescent="0.15">
      <c r="A6" s="2">
        <v>42741</v>
      </c>
      <c r="B6" s="6">
        <v>665387.53</v>
      </c>
      <c r="C6" s="6">
        <v>575588.73</v>
      </c>
      <c r="D6" s="7">
        <v>4798480</v>
      </c>
      <c r="E6" s="7">
        <v>4775652</v>
      </c>
      <c r="F6" s="6">
        <v>4189965.4759999998</v>
      </c>
      <c r="G6" s="6">
        <v>4180887.9360000002</v>
      </c>
      <c r="H6" s="11">
        <f t="shared" si="0"/>
        <v>4222891.2699999996</v>
      </c>
      <c r="I6" s="30">
        <v>83070343.939999998</v>
      </c>
    </row>
    <row r="7" spans="1:9" x14ac:dyDescent="0.15">
      <c r="A7" s="2">
        <v>42744</v>
      </c>
      <c r="B7" s="6">
        <v>666795.86</v>
      </c>
      <c r="C7" s="6">
        <v>576826.42000000004</v>
      </c>
      <c r="D7" s="7">
        <v>4967871</v>
      </c>
      <c r="E7" s="7">
        <v>4984489</v>
      </c>
      <c r="F7" s="6">
        <v>4373275.1560000004</v>
      </c>
      <c r="G7" s="6">
        <v>4377928.1660000002</v>
      </c>
      <c r="H7" s="11">
        <f t="shared" si="0"/>
        <v>4391044.58</v>
      </c>
      <c r="I7" s="29">
        <v>82613973.519999996</v>
      </c>
    </row>
    <row r="8" spans="1:9" x14ac:dyDescent="0.15">
      <c r="A8" s="2">
        <v>42745</v>
      </c>
      <c r="B8" s="6">
        <v>667340.44999999995</v>
      </c>
      <c r="C8" s="6">
        <v>579559.57999999996</v>
      </c>
      <c r="D8" s="7">
        <v>5134638</v>
      </c>
      <c r="E8" s="7">
        <v>5140689</v>
      </c>
      <c r="F8" s="6">
        <v>4567084.5060000001</v>
      </c>
      <c r="G8" s="6">
        <v>4543731.9359999998</v>
      </c>
      <c r="H8" s="11">
        <f t="shared" si="0"/>
        <v>4555078.42</v>
      </c>
      <c r="I8" s="28">
        <v>82714064.219999999</v>
      </c>
    </row>
    <row r="9" spans="1:9" x14ac:dyDescent="0.15">
      <c r="A9" s="2">
        <v>42746</v>
      </c>
      <c r="B9" s="6">
        <v>668622.11</v>
      </c>
      <c r="C9" s="6">
        <v>581474.89</v>
      </c>
      <c r="D9" s="7">
        <v>5202598</v>
      </c>
      <c r="E9" s="7">
        <v>67960</v>
      </c>
      <c r="F9" s="6">
        <v>4492862.3219999997</v>
      </c>
      <c r="G9" s="6">
        <v>4503511.47</v>
      </c>
      <c r="H9" s="11">
        <f t="shared" si="0"/>
        <v>4621123.1100000003</v>
      </c>
      <c r="I9" s="27">
        <v>81637149.829999998</v>
      </c>
    </row>
    <row r="10" spans="1:9" x14ac:dyDescent="0.15">
      <c r="A10" s="2">
        <v>42747</v>
      </c>
      <c r="B10" s="6">
        <v>668622.11</v>
      </c>
      <c r="C10" s="6">
        <v>581945.65</v>
      </c>
      <c r="D10" s="7">
        <v>5212119</v>
      </c>
      <c r="E10" s="7">
        <v>5285502</v>
      </c>
      <c r="F10" s="6">
        <v>4966311.0999999996</v>
      </c>
      <c r="G10" s="6">
        <v>4942217.9879999999</v>
      </c>
      <c r="H10" s="11">
        <f t="shared" si="0"/>
        <v>4630173.3499999996</v>
      </c>
      <c r="I10" s="26">
        <v>81232594.590000004</v>
      </c>
    </row>
    <row r="11" spans="1:9" x14ac:dyDescent="0.15">
      <c r="A11" s="2">
        <v>42748</v>
      </c>
      <c r="B11" s="6">
        <v>671283.79</v>
      </c>
      <c r="C11" s="6">
        <v>583992.84</v>
      </c>
      <c r="D11" s="7">
        <v>5280188</v>
      </c>
      <c r="E11" s="7">
        <v>5493845</v>
      </c>
      <c r="F11" s="6">
        <v>4891010.8159999996</v>
      </c>
      <c r="G11" s="6">
        <v>4844404.0880000005</v>
      </c>
      <c r="H11" s="11">
        <f t="shared" si="0"/>
        <v>4696195.16</v>
      </c>
      <c r="I11" s="25">
        <v>82157397.789999992</v>
      </c>
    </row>
    <row r="12" spans="1:9" x14ac:dyDescent="0.15">
      <c r="A12" s="2">
        <v>42751</v>
      </c>
      <c r="B12" s="6">
        <v>673371.3</v>
      </c>
      <c r="C12" s="6">
        <v>593328.38</v>
      </c>
      <c r="D12" s="7">
        <v>5888731</v>
      </c>
      <c r="E12" s="7">
        <v>5796880</v>
      </c>
      <c r="F12" s="6">
        <v>5308864.47</v>
      </c>
      <c r="G12" s="6">
        <v>5319363.0439999998</v>
      </c>
      <c r="H12" s="11">
        <f t="shared" si="0"/>
        <v>5295402.62</v>
      </c>
      <c r="I12" s="24">
        <v>79987319.460000008</v>
      </c>
    </row>
    <row r="13" spans="1:9" x14ac:dyDescent="0.15">
      <c r="A13" s="2">
        <v>42752</v>
      </c>
      <c r="B13" s="6">
        <v>675536.3</v>
      </c>
      <c r="C13" s="6">
        <v>596998.72</v>
      </c>
      <c r="D13" s="7">
        <v>5676258</v>
      </c>
      <c r="E13" s="7">
        <v>5645342</v>
      </c>
      <c r="F13" s="6">
        <v>5099077.3119999999</v>
      </c>
      <c r="G13" s="6">
        <v>5053461.892</v>
      </c>
      <c r="H13" s="11">
        <f t="shared" si="0"/>
        <v>5079259.28</v>
      </c>
      <c r="I13" s="23">
        <v>74228087.329999998</v>
      </c>
    </row>
    <row r="14" spans="1:9" x14ac:dyDescent="0.15">
      <c r="A14" s="2">
        <v>42753</v>
      </c>
      <c r="B14" s="6">
        <v>682973.38</v>
      </c>
      <c r="C14" s="6">
        <v>605818.54</v>
      </c>
      <c r="D14" s="7">
        <v>5952547</v>
      </c>
      <c r="E14" s="7">
        <v>6006580</v>
      </c>
      <c r="F14" s="8">
        <v>7432590.9720000001</v>
      </c>
      <c r="G14" s="8">
        <v>7410401.4900000002</v>
      </c>
      <c r="H14" s="11">
        <f t="shared" si="0"/>
        <v>5346728.46</v>
      </c>
      <c r="I14" s="22">
        <v>63852035.030000001</v>
      </c>
    </row>
    <row r="15" spans="1:9" x14ac:dyDescent="0.15">
      <c r="A15" s="2">
        <v>42754</v>
      </c>
      <c r="B15" s="6">
        <v>699478.38</v>
      </c>
      <c r="C15" s="6">
        <v>611927.53</v>
      </c>
      <c r="D15" s="7">
        <v>5992385</v>
      </c>
      <c r="E15" s="7">
        <v>5801626</v>
      </c>
      <c r="F15" s="6">
        <v>5255477.5539999995</v>
      </c>
      <c r="G15" s="6">
        <v>5274707.1540000001</v>
      </c>
      <c r="H15" s="11">
        <f t="shared" si="0"/>
        <v>5380457.4699999997</v>
      </c>
      <c r="I15" s="21">
        <v>61914321.259999998</v>
      </c>
    </row>
    <row r="16" spans="1:9" x14ac:dyDescent="0.15">
      <c r="A16" s="2">
        <v>42755</v>
      </c>
      <c r="B16" s="6">
        <v>706711.29</v>
      </c>
      <c r="C16" s="6">
        <v>620060.14</v>
      </c>
      <c r="D16" s="7">
        <v>6311759</v>
      </c>
      <c r="E16" s="7">
        <v>6145161</v>
      </c>
      <c r="F16" s="6">
        <v>5719020.21</v>
      </c>
      <c r="G16" s="6">
        <v>5712394.7740000002</v>
      </c>
      <c r="H16" s="11">
        <f t="shared" si="0"/>
        <v>5691698.8600000003</v>
      </c>
      <c r="I16" s="20">
        <v>70555965.219999999</v>
      </c>
    </row>
    <row r="17" spans="1:9" x14ac:dyDescent="0.15">
      <c r="A17" s="2">
        <v>42758</v>
      </c>
      <c r="B17" s="6">
        <v>708170.03</v>
      </c>
      <c r="C17" s="6">
        <v>624045.92000000004</v>
      </c>
      <c r="D17" s="7">
        <v>6031038</v>
      </c>
      <c r="E17" s="7">
        <v>5976473</v>
      </c>
      <c r="F17" s="6">
        <v>5210213.41</v>
      </c>
      <c r="G17" s="6">
        <v>5222307.9340000004</v>
      </c>
      <c r="H17" s="11">
        <f t="shared" si="0"/>
        <v>5406992.0800000001</v>
      </c>
      <c r="I17" s="19">
        <v>78102138.390000001</v>
      </c>
    </row>
    <row r="18" spans="1:9" x14ac:dyDescent="0.15">
      <c r="A18" s="2">
        <v>42759</v>
      </c>
      <c r="B18" s="6">
        <v>714166.43</v>
      </c>
      <c r="C18" s="6">
        <v>627026.43000000005</v>
      </c>
      <c r="D18" s="7">
        <v>6135244</v>
      </c>
      <c r="E18" s="7">
        <v>6221882</v>
      </c>
      <c r="F18" s="6">
        <v>5617472.784</v>
      </c>
      <c r="G18" s="6">
        <v>5616519.182</v>
      </c>
      <c r="H18" s="11">
        <f t="shared" si="0"/>
        <v>5508217.5700000003</v>
      </c>
      <c r="I18" s="18">
        <v>111695207.61</v>
      </c>
    </row>
    <row r="19" spans="1:9" x14ac:dyDescent="0.15">
      <c r="A19" s="2">
        <v>42760</v>
      </c>
      <c r="B19" s="6">
        <v>740980.7</v>
      </c>
      <c r="C19" s="6">
        <v>631539.36</v>
      </c>
      <c r="D19" s="7">
        <v>6316684</v>
      </c>
      <c r="E19" s="7">
        <v>6244065</v>
      </c>
      <c r="F19" s="8">
        <v>-2163288.0299999998</v>
      </c>
      <c r="G19" s="8">
        <v>-2156216.4219999998</v>
      </c>
      <c r="H19" s="11">
        <f t="shared" si="0"/>
        <v>5685144.6399999997</v>
      </c>
      <c r="I19" s="17">
        <v>54280272.939999998</v>
      </c>
    </row>
    <row r="20" spans="1:9" x14ac:dyDescent="0.15">
      <c r="A20" s="2">
        <v>42761</v>
      </c>
      <c r="B20" s="8">
        <v>0</v>
      </c>
      <c r="C20" s="8">
        <v>0</v>
      </c>
      <c r="D20" s="9">
        <v>0</v>
      </c>
      <c r="E20" s="9">
        <v>0</v>
      </c>
      <c r="F20" s="8">
        <v>0</v>
      </c>
      <c r="G20" s="8">
        <v>0</v>
      </c>
      <c r="H20" s="12">
        <f t="shared" si="0"/>
        <v>0</v>
      </c>
      <c r="I20">
        <v>0</v>
      </c>
    </row>
    <row r="21" spans="1:9" x14ac:dyDescent="0.15">
      <c r="A21" s="2">
        <v>42769</v>
      </c>
      <c r="B21" s="6">
        <v>761612.08</v>
      </c>
      <c r="C21" s="6">
        <v>637951.64</v>
      </c>
      <c r="D21" s="9">
        <v>0</v>
      </c>
      <c r="E21" s="9">
        <v>0</v>
      </c>
      <c r="F21" s="6">
        <v>5460969.0279999999</v>
      </c>
      <c r="G21" s="6">
        <v>5443256.352</v>
      </c>
      <c r="H21" s="11">
        <f t="shared" si="0"/>
        <v>-637951.64</v>
      </c>
      <c r="I21" s="16">
        <v>74673061.780000001</v>
      </c>
    </row>
    <row r="22" spans="1:9" x14ac:dyDescent="0.15">
      <c r="A22" s="2">
        <v>42772</v>
      </c>
      <c r="B22" s="6">
        <v>764617.49</v>
      </c>
      <c r="C22" s="6">
        <v>641079.73</v>
      </c>
      <c r="D22" s="7">
        <v>6098432</v>
      </c>
      <c r="E22" s="9">
        <v>0</v>
      </c>
      <c r="F22" s="6">
        <v>5289661.5460000001</v>
      </c>
      <c r="G22" s="6">
        <v>5271583.0839999998</v>
      </c>
      <c r="H22" s="11">
        <f t="shared" si="0"/>
        <v>5457352.2699999996</v>
      </c>
      <c r="I22" s="15">
        <v>84047352.700000003</v>
      </c>
    </row>
    <row r="23" spans="1:9" x14ac:dyDescent="0.15">
      <c r="A23" s="2">
        <v>42773</v>
      </c>
      <c r="B23" s="6">
        <v>765193.33</v>
      </c>
      <c r="C23" s="6">
        <v>644986.35</v>
      </c>
      <c r="D23" s="7">
        <v>6185798</v>
      </c>
      <c r="E23" s="7">
        <v>6042844</v>
      </c>
      <c r="F23" s="6">
        <v>5308333.6579999998</v>
      </c>
      <c r="G23" s="6">
        <v>5312808.8080000002</v>
      </c>
      <c r="H23" s="11">
        <f t="shared" si="0"/>
        <v>5540811.6500000004</v>
      </c>
      <c r="I23" s="14">
        <v>86107177.359999999</v>
      </c>
    </row>
    <row r="24" spans="1:9" x14ac:dyDescent="0.15">
      <c r="A24" s="2">
        <v>42774</v>
      </c>
      <c r="B24" s="6">
        <v>765959.28</v>
      </c>
      <c r="C24" s="6">
        <v>647305.28</v>
      </c>
      <c r="D24" s="7">
        <v>6073553</v>
      </c>
      <c r="E24" s="7">
        <v>6077123</v>
      </c>
      <c r="F24" s="6"/>
      <c r="G24" s="6"/>
      <c r="I24" s="13">
        <v>87528704.370000005</v>
      </c>
    </row>
    <row r="25" spans="1:9" x14ac:dyDescent="0.15">
      <c r="A25" s="2">
        <v>42775</v>
      </c>
      <c r="B25" s="6">
        <v>767032.2</v>
      </c>
      <c r="C25" s="6">
        <v>653256.46</v>
      </c>
      <c r="D25" s="7">
        <v>6169192</v>
      </c>
      <c r="E25" s="7">
        <v>6024815</v>
      </c>
      <c r="F25" s="6"/>
      <c r="G25" s="6"/>
      <c r="I25" s="13">
        <v>88419131.659999996</v>
      </c>
    </row>
    <row r="26" spans="1:9" x14ac:dyDescent="0.15">
      <c r="A26" s="36">
        <v>42776</v>
      </c>
      <c r="B26" s="37">
        <v>767899.15000000014</v>
      </c>
      <c r="C26" s="37">
        <v>653883.74000000022</v>
      </c>
      <c r="I26" s="37">
        <v>90094870.409999996</v>
      </c>
    </row>
    <row r="27" spans="1:9" x14ac:dyDescent="0.15">
      <c r="A27" s="36">
        <v>42779</v>
      </c>
      <c r="B27" s="37">
        <v>769555.67000000016</v>
      </c>
      <c r="C27" s="37">
        <v>658328.9700000002</v>
      </c>
      <c r="I27" s="37">
        <v>83627905.520000011</v>
      </c>
    </row>
    <row r="28" spans="1:9" x14ac:dyDescent="0.15">
      <c r="A28" s="36">
        <v>42780</v>
      </c>
      <c r="B28" s="37">
        <v>771017.75000000012</v>
      </c>
      <c r="C28" s="37">
        <v>663501.99000000022</v>
      </c>
      <c r="I28" s="37">
        <v>88899078.060000002</v>
      </c>
    </row>
    <row r="29" spans="1:9" x14ac:dyDescent="0.15">
      <c r="A29" s="36">
        <v>42781</v>
      </c>
      <c r="B29" s="37">
        <v>772364.84000000008</v>
      </c>
      <c r="C29" s="37">
        <v>669933.18000000017</v>
      </c>
      <c r="I29" s="37">
        <v>89039676.24000001</v>
      </c>
    </row>
    <row r="30" spans="1:9" x14ac:dyDescent="0.15">
      <c r="A30" s="36"/>
    </row>
    <row r="31" spans="1:9" x14ac:dyDescent="0.15">
      <c r="A31" s="36"/>
    </row>
    <row r="32" spans="1:9" x14ac:dyDescent="0.15">
      <c r="A32" s="36"/>
    </row>
    <row r="33" spans="1:9" x14ac:dyDescent="0.15">
      <c r="A33" s="36"/>
    </row>
    <row r="38" spans="1:9" x14ac:dyDescent="0.15">
      <c r="A38" s="10" t="s">
        <v>12</v>
      </c>
    </row>
    <row r="39" spans="1:9" x14ac:dyDescent="0.15">
      <c r="B39" s="1" t="s">
        <v>6</v>
      </c>
      <c r="C39" s="1" t="s">
        <v>7</v>
      </c>
      <c r="D39" s="1" t="s">
        <v>8</v>
      </c>
      <c r="E39" s="1" t="s">
        <v>9</v>
      </c>
      <c r="F39" s="1" t="s">
        <v>10</v>
      </c>
      <c r="G39" s="1" t="s">
        <v>11</v>
      </c>
      <c r="H39" s="1" t="s">
        <v>13</v>
      </c>
      <c r="I39" s="1" t="s">
        <v>14</v>
      </c>
    </row>
    <row r="40" spans="1:9" x14ac:dyDescent="0.15">
      <c r="A40" s="2">
        <v>42738</v>
      </c>
      <c r="B40" s="6">
        <f t="shared" ref="B40:G40" si="1">B3-B$2</f>
        <v>3404.5900000000838</v>
      </c>
      <c r="C40" s="6">
        <f t="shared" si="1"/>
        <v>2402.9499999999534</v>
      </c>
      <c r="D40" s="6">
        <f t="shared" si="1"/>
        <v>297603</v>
      </c>
      <c r="E40" s="6">
        <f t="shared" si="1"/>
        <v>174093</v>
      </c>
      <c r="F40" s="6">
        <f t="shared" si="1"/>
        <v>249318.21799999988</v>
      </c>
      <c r="G40" s="6">
        <f t="shared" si="1"/>
        <v>299045.85199999996</v>
      </c>
      <c r="H40" s="5">
        <f>D40-C40</f>
        <v>295200.05000000005</v>
      </c>
    </row>
    <row r="41" spans="1:9" x14ac:dyDescent="0.15">
      <c r="A41" s="2">
        <v>42739</v>
      </c>
      <c r="B41" s="6">
        <f t="shared" ref="B41:B62" si="2">B4-$B$2</f>
        <v>9106.7200000000885</v>
      </c>
      <c r="C41" s="6">
        <f>C4-C$2</f>
        <v>5125.0100000000093</v>
      </c>
      <c r="D41" s="6">
        <f>D4-D$2</f>
        <v>545189</v>
      </c>
      <c r="E41" s="6">
        <f>E4-E$2</f>
        <v>656029</v>
      </c>
      <c r="F41" s="6">
        <f>F4-F$2</f>
        <v>500850.75799999991</v>
      </c>
      <c r="G41" s="6">
        <f>G4-G$2</f>
        <v>571720.83799999999</v>
      </c>
      <c r="H41" s="5">
        <f t="shared" ref="H41:H62" si="3">D41-C41</f>
        <v>540063.99</v>
      </c>
      <c r="I41" s="33">
        <v>90994323.219999999</v>
      </c>
    </row>
    <row r="42" spans="1:9" x14ac:dyDescent="0.15">
      <c r="A42" s="2">
        <v>42740</v>
      </c>
      <c r="B42" s="6">
        <f t="shared" si="2"/>
        <v>12044.650000000023</v>
      </c>
      <c r="C42" s="6">
        <f t="shared" ref="C42:C62" si="4">C5-C$2</f>
        <v>6329.1699999999255</v>
      </c>
      <c r="D42" s="6">
        <f t="shared" ref="D42:G62" si="5">D5-D$2</f>
        <v>662682</v>
      </c>
      <c r="E42" s="6">
        <f t="shared" si="5"/>
        <v>716195</v>
      </c>
      <c r="F42" s="6">
        <f t="shared" si="5"/>
        <v>653205.86799999978</v>
      </c>
      <c r="G42" s="6">
        <f t="shared" si="5"/>
        <v>739970.22400000039</v>
      </c>
      <c r="H42" s="5">
        <f t="shared" si="3"/>
        <v>656352.83000000007</v>
      </c>
      <c r="I42" s="33">
        <v>87667319.819999993</v>
      </c>
    </row>
    <row r="43" spans="1:9" x14ac:dyDescent="0.15">
      <c r="A43" s="2">
        <v>42741</v>
      </c>
      <c r="B43" s="6">
        <f t="shared" si="2"/>
        <v>13386.320000000065</v>
      </c>
      <c r="C43" s="6">
        <f t="shared" si="4"/>
        <v>6838.9399999999441</v>
      </c>
      <c r="D43" s="6">
        <f t="shared" si="5"/>
        <v>564873</v>
      </c>
      <c r="E43" s="6">
        <f t="shared" si="5"/>
        <v>623915</v>
      </c>
      <c r="F43" s="6">
        <f t="shared" si="5"/>
        <v>525108.26599999983</v>
      </c>
      <c r="G43" s="6">
        <f t="shared" si="5"/>
        <v>597900.72600000026</v>
      </c>
      <c r="H43" s="5">
        <f t="shared" si="3"/>
        <v>558034.06000000006</v>
      </c>
      <c r="I43" s="33">
        <v>82531963.170000002</v>
      </c>
    </row>
    <row r="44" spans="1:9" x14ac:dyDescent="0.15">
      <c r="A44" s="2">
        <v>42744</v>
      </c>
      <c r="B44" s="6">
        <f t="shared" si="2"/>
        <v>14794.650000000023</v>
      </c>
      <c r="C44" s="6">
        <f t="shared" si="4"/>
        <v>8076.6300000000047</v>
      </c>
      <c r="D44" s="6">
        <f t="shared" si="5"/>
        <v>734264</v>
      </c>
      <c r="E44" s="6">
        <f t="shared" si="5"/>
        <v>832752</v>
      </c>
      <c r="F44" s="6">
        <f t="shared" si="5"/>
        <v>708417.94600000046</v>
      </c>
      <c r="G44" s="6">
        <f t="shared" si="5"/>
        <v>794940.95600000024</v>
      </c>
      <c r="H44" s="5">
        <f t="shared" si="3"/>
        <v>726187.37</v>
      </c>
      <c r="I44" s="33">
        <v>83070343.939999998</v>
      </c>
    </row>
    <row r="45" spans="1:9" x14ac:dyDescent="0.15">
      <c r="A45" s="2">
        <v>42745</v>
      </c>
      <c r="B45" s="6">
        <f t="shared" si="2"/>
        <v>15339.239999999991</v>
      </c>
      <c r="C45" s="6">
        <f t="shared" si="4"/>
        <v>10809.789999999921</v>
      </c>
      <c r="D45" s="6">
        <f t="shared" si="5"/>
        <v>901031</v>
      </c>
      <c r="E45" s="6">
        <f t="shared" si="5"/>
        <v>988952</v>
      </c>
      <c r="F45" s="6">
        <f t="shared" si="5"/>
        <v>902227.29600000009</v>
      </c>
      <c r="G45" s="6">
        <f t="shared" si="5"/>
        <v>960744.72599999979</v>
      </c>
      <c r="H45" s="5">
        <f t="shared" si="3"/>
        <v>890221.21000000008</v>
      </c>
      <c r="I45" s="33">
        <v>82613973.519999996</v>
      </c>
    </row>
    <row r="46" spans="1:9" x14ac:dyDescent="0.15">
      <c r="A46" s="2">
        <v>42746</v>
      </c>
      <c r="B46" s="6">
        <f t="shared" si="2"/>
        <v>16620.900000000023</v>
      </c>
      <c r="C46" s="6">
        <f t="shared" si="4"/>
        <v>12725.099999999977</v>
      </c>
      <c r="D46" s="6">
        <f t="shared" si="5"/>
        <v>968991</v>
      </c>
      <c r="E46" s="6">
        <f t="shared" si="5"/>
        <v>-4083777</v>
      </c>
      <c r="F46" s="6">
        <f t="shared" si="5"/>
        <v>828005.11199999973</v>
      </c>
      <c r="G46" s="6">
        <f t="shared" si="5"/>
        <v>920524.25999999978</v>
      </c>
      <c r="H46" s="5">
        <f t="shared" si="3"/>
        <v>956265.9</v>
      </c>
      <c r="I46" s="33">
        <v>82714064.219999999</v>
      </c>
    </row>
    <row r="47" spans="1:9" x14ac:dyDescent="0.15">
      <c r="A47" s="2">
        <v>42747</v>
      </c>
      <c r="B47" s="6">
        <f t="shared" si="2"/>
        <v>16620.900000000023</v>
      </c>
      <c r="C47" s="6">
        <f t="shared" si="4"/>
        <v>13195.859999999986</v>
      </c>
      <c r="D47" s="6">
        <f t="shared" si="5"/>
        <v>978512</v>
      </c>
      <c r="E47" s="6">
        <f t="shared" si="5"/>
        <v>1133765</v>
      </c>
      <c r="F47" s="6">
        <f t="shared" si="5"/>
        <v>1301453.8899999997</v>
      </c>
      <c r="G47" s="6">
        <f t="shared" si="5"/>
        <v>1359230.7779999999</v>
      </c>
      <c r="H47" s="5">
        <f t="shared" si="3"/>
        <v>965316.14</v>
      </c>
      <c r="I47" s="33">
        <v>81637149.829999998</v>
      </c>
    </row>
    <row r="48" spans="1:9" x14ac:dyDescent="0.15">
      <c r="A48" s="2">
        <v>42748</v>
      </c>
      <c r="B48" s="6">
        <f t="shared" si="2"/>
        <v>19282.580000000075</v>
      </c>
      <c r="C48" s="6">
        <f t="shared" si="4"/>
        <v>15243.04999999993</v>
      </c>
      <c r="D48" s="6">
        <f t="shared" si="5"/>
        <v>1046581</v>
      </c>
      <c r="E48" s="6">
        <f t="shared" si="5"/>
        <v>1342108</v>
      </c>
      <c r="F48" s="6">
        <f t="shared" si="5"/>
        <v>1226153.6059999997</v>
      </c>
      <c r="G48" s="6">
        <f t="shared" si="5"/>
        <v>1261416.8780000005</v>
      </c>
      <c r="H48" s="5">
        <f t="shared" si="3"/>
        <v>1031337.9500000001</v>
      </c>
      <c r="I48" s="33">
        <v>81232594.590000004</v>
      </c>
    </row>
    <row r="49" spans="1:9" x14ac:dyDescent="0.15">
      <c r="A49" s="2">
        <v>42751</v>
      </c>
      <c r="B49" s="6">
        <f t="shared" si="2"/>
        <v>21370.090000000084</v>
      </c>
      <c r="C49" s="6">
        <f t="shared" si="4"/>
        <v>24578.589999999967</v>
      </c>
      <c r="D49" s="6">
        <f t="shared" si="5"/>
        <v>1655124</v>
      </c>
      <c r="E49" s="6">
        <f t="shared" si="5"/>
        <v>1645143</v>
      </c>
      <c r="F49" s="6">
        <f t="shared" si="5"/>
        <v>1644007.2599999998</v>
      </c>
      <c r="G49" s="6">
        <f t="shared" si="5"/>
        <v>1736375.8339999998</v>
      </c>
      <c r="H49" s="5">
        <f t="shared" si="3"/>
        <v>1630545.4100000001</v>
      </c>
      <c r="I49" s="33">
        <v>82157397.789999992</v>
      </c>
    </row>
    <row r="50" spans="1:9" x14ac:dyDescent="0.15">
      <c r="A50" s="2">
        <v>42752</v>
      </c>
      <c r="B50" s="6">
        <f t="shared" si="2"/>
        <v>23535.090000000084</v>
      </c>
      <c r="C50" s="6">
        <f t="shared" si="4"/>
        <v>28248.929999999935</v>
      </c>
      <c r="D50" s="6">
        <f t="shared" si="5"/>
        <v>1442651</v>
      </c>
      <c r="E50" s="6">
        <f t="shared" si="5"/>
        <v>1493605</v>
      </c>
      <c r="F50" s="6">
        <f t="shared" si="5"/>
        <v>1434220.102</v>
      </c>
      <c r="G50" s="6">
        <f t="shared" si="5"/>
        <v>1470474.682</v>
      </c>
      <c r="H50" s="5">
        <f t="shared" si="3"/>
        <v>1414402.07</v>
      </c>
      <c r="I50" s="33">
        <v>79987319.460000008</v>
      </c>
    </row>
    <row r="51" spans="1:9" x14ac:dyDescent="0.15">
      <c r="A51" s="2">
        <v>42753</v>
      </c>
      <c r="B51" s="6">
        <f t="shared" si="2"/>
        <v>30972.170000000042</v>
      </c>
      <c r="C51" s="6">
        <f t="shared" si="4"/>
        <v>37068.75</v>
      </c>
      <c r="D51" s="6">
        <f t="shared" si="5"/>
        <v>1718940</v>
      </c>
      <c r="E51" s="6">
        <f t="shared" si="5"/>
        <v>1854843</v>
      </c>
      <c r="F51" s="6">
        <f t="shared" si="5"/>
        <v>3767733.7620000001</v>
      </c>
      <c r="G51" s="6">
        <f t="shared" si="5"/>
        <v>3827414.2800000003</v>
      </c>
      <c r="H51" s="5">
        <f t="shared" si="3"/>
        <v>1681871.25</v>
      </c>
      <c r="I51" s="33">
        <v>74228087.329999998</v>
      </c>
    </row>
    <row r="52" spans="1:9" x14ac:dyDescent="0.15">
      <c r="A52" s="2">
        <v>42754</v>
      </c>
      <c r="B52" s="6">
        <f t="shared" si="2"/>
        <v>47477.170000000042</v>
      </c>
      <c r="C52" s="6">
        <f t="shared" si="4"/>
        <v>43177.739999999991</v>
      </c>
      <c r="D52" s="6">
        <f t="shared" si="5"/>
        <v>1758778</v>
      </c>
      <c r="E52" s="6">
        <f t="shared" si="5"/>
        <v>1649889</v>
      </c>
      <c r="F52" s="6">
        <f t="shared" si="5"/>
        <v>1590620.3439999996</v>
      </c>
      <c r="G52" s="6">
        <f t="shared" si="5"/>
        <v>1691719.9440000001</v>
      </c>
      <c r="H52" s="5">
        <f t="shared" si="3"/>
        <v>1715600.26</v>
      </c>
      <c r="I52" s="33">
        <v>63852035.030000001</v>
      </c>
    </row>
    <row r="53" spans="1:9" x14ac:dyDescent="0.15">
      <c r="A53" s="2">
        <v>42755</v>
      </c>
      <c r="B53" s="6">
        <f t="shared" si="2"/>
        <v>54710.080000000075</v>
      </c>
      <c r="C53" s="6">
        <f t="shared" si="4"/>
        <v>51310.349999999977</v>
      </c>
      <c r="D53" s="6">
        <f t="shared" si="5"/>
        <v>2078152</v>
      </c>
      <c r="E53" s="6">
        <f t="shared" si="5"/>
        <v>1993424</v>
      </c>
      <c r="F53" s="6">
        <f t="shared" si="5"/>
        <v>2054163</v>
      </c>
      <c r="G53" s="6">
        <f t="shared" si="5"/>
        <v>2129407.5640000002</v>
      </c>
      <c r="H53" s="5">
        <f t="shared" si="3"/>
        <v>2026841.65</v>
      </c>
      <c r="I53" s="33">
        <v>61914321.259999998</v>
      </c>
    </row>
    <row r="54" spans="1:9" x14ac:dyDescent="0.15">
      <c r="A54" s="2">
        <v>42758</v>
      </c>
      <c r="B54" s="6">
        <f t="shared" si="2"/>
        <v>56168.820000000065</v>
      </c>
      <c r="C54" s="6">
        <f t="shared" si="4"/>
        <v>55296.130000000005</v>
      </c>
      <c r="D54" s="6">
        <f t="shared" si="5"/>
        <v>1797431</v>
      </c>
      <c r="E54" s="6">
        <f t="shared" si="5"/>
        <v>1824736</v>
      </c>
      <c r="F54" s="6">
        <f t="shared" si="5"/>
        <v>1545356.2000000002</v>
      </c>
      <c r="G54" s="6">
        <f t="shared" si="5"/>
        <v>1639320.7240000004</v>
      </c>
      <c r="H54" s="5">
        <f t="shared" si="3"/>
        <v>1742134.87</v>
      </c>
      <c r="I54" s="33">
        <v>70555965.219999999</v>
      </c>
    </row>
    <row r="55" spans="1:9" x14ac:dyDescent="0.15">
      <c r="A55" s="2">
        <v>42759</v>
      </c>
      <c r="B55" s="6">
        <f t="shared" si="2"/>
        <v>62165.220000000088</v>
      </c>
      <c r="C55" s="6">
        <f t="shared" si="4"/>
        <v>58276.640000000014</v>
      </c>
      <c r="D55" s="6">
        <f t="shared" si="5"/>
        <v>1901637</v>
      </c>
      <c r="E55" s="6">
        <f t="shared" si="5"/>
        <v>2070145</v>
      </c>
      <c r="F55" s="6">
        <f t="shared" si="5"/>
        <v>1952615.574</v>
      </c>
      <c r="G55" s="6">
        <f t="shared" si="5"/>
        <v>2033531.9720000001</v>
      </c>
      <c r="H55" s="5">
        <f t="shared" si="3"/>
        <v>1843360.3599999999</v>
      </c>
      <c r="I55" s="33">
        <v>78102138.390000001</v>
      </c>
    </row>
    <row r="56" spans="1:9" x14ac:dyDescent="0.15">
      <c r="A56" s="2">
        <v>42760</v>
      </c>
      <c r="B56" s="6">
        <f t="shared" si="2"/>
        <v>88979.489999999991</v>
      </c>
      <c r="C56" s="6">
        <f t="shared" si="4"/>
        <v>62789.569999999949</v>
      </c>
      <c r="D56" s="6">
        <f t="shared" si="5"/>
        <v>2083077</v>
      </c>
      <c r="E56" s="6">
        <f t="shared" si="5"/>
        <v>2092328</v>
      </c>
      <c r="F56" s="6">
        <f t="shared" si="5"/>
        <v>-5828145.2400000002</v>
      </c>
      <c r="G56" s="6">
        <f t="shared" si="5"/>
        <v>-5739203.6319999993</v>
      </c>
      <c r="H56" s="5">
        <f t="shared" si="3"/>
        <v>2020287.4300000002</v>
      </c>
      <c r="I56" s="33">
        <v>111695207.61</v>
      </c>
    </row>
    <row r="57" spans="1:9" x14ac:dyDescent="0.15">
      <c r="A57" s="2">
        <v>42761</v>
      </c>
      <c r="B57" s="6">
        <f t="shared" si="2"/>
        <v>-652001.21</v>
      </c>
      <c r="C57" s="6">
        <f t="shared" si="4"/>
        <v>-568749.79</v>
      </c>
      <c r="D57" s="6">
        <f t="shared" si="5"/>
        <v>-4233607</v>
      </c>
      <c r="E57" s="6">
        <f t="shared" si="5"/>
        <v>-4151737</v>
      </c>
      <c r="F57" s="6">
        <f t="shared" si="5"/>
        <v>-3664857.21</v>
      </c>
      <c r="G57" s="6">
        <f t="shared" si="5"/>
        <v>-3582987.21</v>
      </c>
      <c r="H57" s="5">
        <f t="shared" si="3"/>
        <v>-3664857.21</v>
      </c>
      <c r="I57" s="33">
        <v>54280272.939999998</v>
      </c>
    </row>
    <row r="58" spans="1:9" x14ac:dyDescent="0.15">
      <c r="A58" s="2">
        <v>42769</v>
      </c>
      <c r="B58" s="6">
        <f t="shared" si="2"/>
        <v>109610.87</v>
      </c>
      <c r="C58" s="6">
        <f t="shared" si="4"/>
        <v>69201.849999999977</v>
      </c>
      <c r="D58" s="6">
        <f t="shared" si="5"/>
        <v>-4233607</v>
      </c>
      <c r="E58" s="6">
        <f t="shared" si="5"/>
        <v>-4151737</v>
      </c>
      <c r="F58" s="6">
        <f t="shared" si="5"/>
        <v>1796111.818</v>
      </c>
      <c r="G58" s="6">
        <f t="shared" si="5"/>
        <v>1860269.142</v>
      </c>
      <c r="H58" s="5">
        <f t="shared" si="3"/>
        <v>-4302808.8499999996</v>
      </c>
      <c r="I58">
        <v>0</v>
      </c>
    </row>
    <row r="59" spans="1:9" x14ac:dyDescent="0.15">
      <c r="A59" s="2">
        <v>42772</v>
      </c>
      <c r="B59" s="6">
        <f t="shared" si="2"/>
        <v>112616.28000000003</v>
      </c>
      <c r="C59" s="6">
        <f t="shared" si="4"/>
        <v>72329.939999999944</v>
      </c>
      <c r="D59" s="6">
        <f t="shared" si="5"/>
        <v>1864825</v>
      </c>
      <c r="E59" s="6">
        <f t="shared" si="5"/>
        <v>-4151737</v>
      </c>
      <c r="F59" s="6">
        <f t="shared" si="5"/>
        <v>1624804.3360000001</v>
      </c>
      <c r="G59" s="6">
        <f t="shared" si="5"/>
        <v>1688595.8739999998</v>
      </c>
      <c r="H59" s="5">
        <f t="shared" si="3"/>
        <v>1792495.06</v>
      </c>
      <c r="I59" s="33">
        <v>74673061.780000001</v>
      </c>
    </row>
    <row r="60" spans="1:9" x14ac:dyDescent="0.15">
      <c r="A60" s="2">
        <v>42773</v>
      </c>
      <c r="B60" s="6">
        <f t="shared" si="2"/>
        <v>113192.12</v>
      </c>
      <c r="C60" s="6">
        <f t="shared" si="4"/>
        <v>76236.559999999939</v>
      </c>
      <c r="D60" s="6">
        <f t="shared" si="5"/>
        <v>1952191</v>
      </c>
      <c r="E60" s="6">
        <f t="shared" si="5"/>
        <v>1891107</v>
      </c>
      <c r="F60" s="6">
        <f t="shared" si="5"/>
        <v>1643476.4479999999</v>
      </c>
      <c r="G60" s="6">
        <f t="shared" si="5"/>
        <v>1729821.5980000002</v>
      </c>
      <c r="H60" s="5">
        <f t="shared" si="3"/>
        <v>1875954.44</v>
      </c>
      <c r="I60" s="33">
        <v>84047352.700000003</v>
      </c>
    </row>
    <row r="61" spans="1:9" x14ac:dyDescent="0.15">
      <c r="A61" s="2">
        <v>42774</v>
      </c>
      <c r="B61" s="6">
        <f t="shared" si="2"/>
        <v>113958.07000000007</v>
      </c>
      <c r="C61" s="6">
        <f t="shared" si="4"/>
        <v>78555.489999999991</v>
      </c>
      <c r="D61" s="6">
        <f t="shared" si="5"/>
        <v>1839946</v>
      </c>
      <c r="E61" s="6">
        <f t="shared" si="5"/>
        <v>1925386</v>
      </c>
      <c r="F61" s="6">
        <f t="shared" si="5"/>
        <v>-3664857.21</v>
      </c>
      <c r="G61" s="6">
        <f t="shared" si="5"/>
        <v>-3582987.21</v>
      </c>
      <c r="H61" s="5">
        <f t="shared" si="3"/>
        <v>1761390.51</v>
      </c>
      <c r="I61" s="33">
        <v>86107177.359999999</v>
      </c>
    </row>
    <row r="62" spans="1:9" x14ac:dyDescent="0.15">
      <c r="A62" s="2">
        <v>42775</v>
      </c>
      <c r="B62" s="6">
        <f t="shared" si="2"/>
        <v>115030.98999999999</v>
      </c>
      <c r="C62" s="6">
        <f t="shared" si="4"/>
        <v>84506.669999999925</v>
      </c>
      <c r="D62" s="6">
        <f t="shared" si="5"/>
        <v>1935585</v>
      </c>
      <c r="E62" s="6">
        <f t="shared" si="5"/>
        <v>1873078</v>
      </c>
      <c r="F62" s="6">
        <f t="shared" si="5"/>
        <v>-3664857.21</v>
      </c>
      <c r="G62" s="6">
        <f t="shared" si="5"/>
        <v>-3582987.21</v>
      </c>
      <c r="H62" s="5">
        <f t="shared" si="3"/>
        <v>1851078.33</v>
      </c>
      <c r="I62" s="33">
        <v>87528704.370000005</v>
      </c>
    </row>
    <row r="63" spans="1:9" x14ac:dyDescent="0.15">
      <c r="A63" s="36">
        <v>42776</v>
      </c>
      <c r="B63" s="37">
        <v>767899.15000000014</v>
      </c>
      <c r="C63" s="37">
        <v>653883.74000000022</v>
      </c>
      <c r="I63" s="37">
        <v>90094870.409999996</v>
      </c>
    </row>
    <row r="64" spans="1:9" x14ac:dyDescent="0.15">
      <c r="A64" s="36">
        <v>42779</v>
      </c>
      <c r="B64" s="37">
        <v>769555.67000000016</v>
      </c>
      <c r="C64" s="37">
        <v>658328.9700000002</v>
      </c>
      <c r="I64" s="37">
        <v>83627905.520000011</v>
      </c>
    </row>
    <row r="65" spans="1:9" x14ac:dyDescent="0.15">
      <c r="A65" s="36">
        <v>42780</v>
      </c>
      <c r="B65" s="37">
        <v>771017.75000000012</v>
      </c>
      <c r="C65" s="37">
        <v>663501.99000000022</v>
      </c>
      <c r="I65" s="37">
        <v>88899078.060000002</v>
      </c>
    </row>
    <row r="66" spans="1:9" x14ac:dyDescent="0.15">
      <c r="A66" s="36">
        <v>42781</v>
      </c>
      <c r="B66" s="37">
        <v>772364.84000000008</v>
      </c>
      <c r="C66" s="37">
        <v>669933.18000000017</v>
      </c>
      <c r="I66" s="37">
        <v>89039676.24000001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E179" sqref="E179:E183"/>
    </sheetView>
  </sheetViews>
  <sheetFormatPr defaultRowHeight="13.5" x14ac:dyDescent="0.15"/>
  <cols>
    <col min="1" max="1" width="12.5" customWidth="1"/>
    <col min="2" max="2" width="16.625" customWidth="1"/>
    <col min="3" max="3" width="15.625" customWidth="1"/>
    <col min="4" max="4" width="14.875" customWidth="1"/>
    <col min="5" max="5" width="13.875" customWidth="1"/>
    <col min="6" max="6" width="15.875" customWidth="1"/>
    <col min="7" max="7" width="16.625" customWidth="1"/>
    <col min="8" max="8" width="15.75" customWidth="1"/>
    <col min="9" max="9" width="15.375" customWidth="1"/>
    <col min="10" max="10" width="13.875" customWidth="1"/>
    <col min="11" max="11" width="9.5" bestFit="1" customWidth="1"/>
    <col min="12" max="12" width="17.25" bestFit="1" customWidth="1"/>
  </cols>
  <sheetData>
    <row r="1" spans="1:8" x14ac:dyDescent="0.15">
      <c r="A1" s="34"/>
      <c r="B1" s="35" t="s">
        <v>6</v>
      </c>
      <c r="C1" s="35" t="s">
        <v>7</v>
      </c>
      <c r="D1" s="35" t="s">
        <v>8</v>
      </c>
      <c r="E1" s="35" t="s">
        <v>13</v>
      </c>
      <c r="F1" s="35" t="s">
        <v>14</v>
      </c>
      <c r="G1" s="35" t="s">
        <v>25</v>
      </c>
      <c r="H1" s="35" t="s">
        <v>24</v>
      </c>
    </row>
    <row r="2" spans="1:8" x14ac:dyDescent="0.15">
      <c r="A2" s="36">
        <v>42734</v>
      </c>
      <c r="B2" s="37">
        <v>652001.21</v>
      </c>
      <c r="C2" s="37">
        <v>568749.79</v>
      </c>
      <c r="D2" s="38">
        <v>4233607</v>
      </c>
      <c r="E2" s="39">
        <f t="shared" ref="E2:E19" si="0">D2-C2</f>
        <v>3664857.21</v>
      </c>
      <c r="F2" s="43"/>
      <c r="G2" s="39">
        <v>3561150.16</v>
      </c>
      <c r="H2" s="39">
        <v>3538075.3480000002</v>
      </c>
    </row>
    <row r="3" spans="1:8" x14ac:dyDescent="0.15">
      <c r="A3" s="36">
        <v>42738</v>
      </c>
      <c r="B3" s="37">
        <v>655405.80000000005</v>
      </c>
      <c r="C3" s="37">
        <v>571152.74</v>
      </c>
      <c r="D3" s="38">
        <v>4531210</v>
      </c>
      <c r="E3" s="39">
        <f t="shared" si="0"/>
        <v>3960057.26</v>
      </c>
      <c r="F3" s="44">
        <v>90994323.219999999</v>
      </c>
      <c r="G3" s="39">
        <v>3914175.4279999998</v>
      </c>
      <c r="H3" s="39">
        <v>3882033.0619999999</v>
      </c>
    </row>
    <row r="4" spans="1:8" x14ac:dyDescent="0.15">
      <c r="A4" s="36">
        <v>42739</v>
      </c>
      <c r="B4" s="37">
        <v>661107.93000000005</v>
      </c>
      <c r="C4" s="37">
        <v>573874.80000000005</v>
      </c>
      <c r="D4" s="38">
        <v>4778796</v>
      </c>
      <c r="E4" s="39">
        <f t="shared" si="0"/>
        <v>4204921.2</v>
      </c>
      <c r="F4" s="44">
        <v>87667319.819999993</v>
      </c>
      <c r="G4" s="39">
        <v>4165707.9679999999</v>
      </c>
      <c r="H4" s="39">
        <v>4154708.048</v>
      </c>
    </row>
    <row r="5" spans="1:8" x14ac:dyDescent="0.15">
      <c r="A5" s="36">
        <v>42740</v>
      </c>
      <c r="B5" s="37">
        <v>664045.86</v>
      </c>
      <c r="C5" s="37">
        <v>575078.96</v>
      </c>
      <c r="D5" s="38">
        <v>4896289</v>
      </c>
      <c r="E5" s="39">
        <f t="shared" si="0"/>
        <v>4321210.04</v>
      </c>
      <c r="F5" s="44">
        <v>82531963.170000002</v>
      </c>
      <c r="G5" s="39">
        <v>4318063.0779999997</v>
      </c>
      <c r="H5" s="39">
        <v>4322957.4340000004</v>
      </c>
    </row>
    <row r="6" spans="1:8" x14ac:dyDescent="0.15">
      <c r="A6" s="36">
        <v>42741</v>
      </c>
      <c r="B6" s="37">
        <v>665387.53</v>
      </c>
      <c r="C6" s="37">
        <v>575588.73</v>
      </c>
      <c r="D6" s="38">
        <v>4798480</v>
      </c>
      <c r="E6" s="39">
        <f t="shared" si="0"/>
        <v>4222891.2699999996</v>
      </c>
      <c r="F6" s="44">
        <v>83070343.939999998</v>
      </c>
      <c r="G6" s="39">
        <v>4189965.4759999998</v>
      </c>
      <c r="H6" s="39">
        <v>4180887.9360000002</v>
      </c>
    </row>
    <row r="7" spans="1:8" x14ac:dyDescent="0.15">
      <c r="A7" s="36">
        <v>42744</v>
      </c>
      <c r="B7" s="37">
        <v>666795.86</v>
      </c>
      <c r="C7" s="37">
        <v>576826.42000000004</v>
      </c>
      <c r="D7" s="38">
        <v>4967871</v>
      </c>
      <c r="E7" s="39">
        <f t="shared" si="0"/>
        <v>4391044.58</v>
      </c>
      <c r="F7" s="44">
        <v>82613973.519999996</v>
      </c>
      <c r="G7" s="39">
        <v>4373275.1560000004</v>
      </c>
      <c r="H7" s="39">
        <v>4377928.1660000002</v>
      </c>
    </row>
    <row r="8" spans="1:8" x14ac:dyDescent="0.15">
      <c r="A8" s="36">
        <v>42745</v>
      </c>
      <c r="B8" s="37">
        <v>667340.44999999995</v>
      </c>
      <c r="C8" s="37">
        <v>579559.57999999996</v>
      </c>
      <c r="D8" s="38">
        <v>5134638</v>
      </c>
      <c r="E8" s="39">
        <f t="shared" si="0"/>
        <v>4555078.42</v>
      </c>
      <c r="F8" s="44">
        <v>82714064.219999999</v>
      </c>
      <c r="G8" s="39">
        <v>4567084.5060000001</v>
      </c>
      <c r="H8" s="39">
        <v>4543731.9359999998</v>
      </c>
    </row>
    <row r="9" spans="1:8" x14ac:dyDescent="0.15">
      <c r="A9" s="36">
        <v>42746</v>
      </c>
      <c r="B9" s="37">
        <v>668622.11</v>
      </c>
      <c r="C9" s="37">
        <v>581474.89</v>
      </c>
      <c r="D9" s="38">
        <v>5202598</v>
      </c>
      <c r="E9" s="39">
        <f t="shared" si="0"/>
        <v>4621123.1100000003</v>
      </c>
      <c r="F9" s="44">
        <v>81637149.829999998</v>
      </c>
      <c r="G9" s="39">
        <v>4492862.3219999997</v>
      </c>
      <c r="H9" s="39">
        <v>4503511.47</v>
      </c>
    </row>
    <row r="10" spans="1:8" x14ac:dyDescent="0.15">
      <c r="A10" s="36">
        <v>42747</v>
      </c>
      <c r="B10" s="37">
        <v>668622.11</v>
      </c>
      <c r="C10" s="37">
        <v>581945.65</v>
      </c>
      <c r="D10" s="38">
        <v>5212119</v>
      </c>
      <c r="E10" s="39">
        <f t="shared" si="0"/>
        <v>4630173.3499999996</v>
      </c>
      <c r="F10" s="44">
        <v>81232594.590000004</v>
      </c>
      <c r="G10" s="39">
        <v>4966311.0999999996</v>
      </c>
      <c r="H10" s="39">
        <v>4942217.9879999999</v>
      </c>
    </row>
    <row r="11" spans="1:8" x14ac:dyDescent="0.15">
      <c r="A11" s="36">
        <v>42748</v>
      </c>
      <c r="B11" s="37">
        <v>671283.79</v>
      </c>
      <c r="C11" s="37">
        <v>583992.84</v>
      </c>
      <c r="D11" s="38">
        <v>5280188</v>
      </c>
      <c r="E11" s="39">
        <f t="shared" si="0"/>
        <v>4696195.16</v>
      </c>
      <c r="F11" s="44">
        <v>82157397.789999992</v>
      </c>
      <c r="G11" s="39">
        <v>4891010.8159999996</v>
      </c>
      <c r="H11" s="39">
        <v>4844404.0880000005</v>
      </c>
    </row>
    <row r="12" spans="1:8" x14ac:dyDescent="0.15">
      <c r="A12" s="36">
        <v>42751</v>
      </c>
      <c r="B12" s="37">
        <v>673371.3</v>
      </c>
      <c r="C12" s="37">
        <v>593328.38</v>
      </c>
      <c r="D12" s="38">
        <v>5888731</v>
      </c>
      <c r="E12" s="39">
        <f t="shared" si="0"/>
        <v>5295402.62</v>
      </c>
      <c r="F12" s="44">
        <v>79987319.460000008</v>
      </c>
      <c r="G12" s="39">
        <v>5308864.47</v>
      </c>
      <c r="H12" s="39">
        <v>5319363.0439999998</v>
      </c>
    </row>
    <row r="13" spans="1:8" x14ac:dyDescent="0.15">
      <c r="A13" s="36">
        <v>42752</v>
      </c>
      <c r="B13" s="37">
        <v>675536.3</v>
      </c>
      <c r="C13" s="37">
        <v>596998.72</v>
      </c>
      <c r="D13" s="38">
        <v>5676258</v>
      </c>
      <c r="E13" s="39">
        <f t="shared" si="0"/>
        <v>5079259.28</v>
      </c>
      <c r="F13" s="44">
        <v>74228087.329999998</v>
      </c>
      <c r="G13" s="39">
        <v>5099077.3119999999</v>
      </c>
      <c r="H13" s="39">
        <v>5053461.892</v>
      </c>
    </row>
    <row r="14" spans="1:8" x14ac:dyDescent="0.15">
      <c r="A14" s="36">
        <v>42753</v>
      </c>
      <c r="B14" s="37">
        <v>682973.38</v>
      </c>
      <c r="C14" s="37">
        <v>605818.54</v>
      </c>
      <c r="D14" s="38">
        <v>5952547</v>
      </c>
      <c r="E14" s="39">
        <f t="shared" si="0"/>
        <v>5346728.46</v>
      </c>
      <c r="F14" s="44">
        <v>63852035.030000001</v>
      </c>
      <c r="G14" s="42">
        <v>5177277.4330000002</v>
      </c>
      <c r="H14" s="42">
        <v>5164084.523</v>
      </c>
    </row>
    <row r="15" spans="1:8" x14ac:dyDescent="0.15">
      <c r="A15" s="36">
        <v>42754</v>
      </c>
      <c r="B15" s="37">
        <v>699478.38</v>
      </c>
      <c r="C15" s="37">
        <v>611927.53</v>
      </c>
      <c r="D15" s="38">
        <v>5992385</v>
      </c>
      <c r="E15" s="39">
        <f t="shared" si="0"/>
        <v>5380457.4699999997</v>
      </c>
      <c r="F15" s="44">
        <v>61914321.259999998</v>
      </c>
      <c r="G15" s="39">
        <v>5255477.5539999995</v>
      </c>
      <c r="H15" s="39">
        <v>5274707.1540000001</v>
      </c>
    </row>
    <row r="16" spans="1:8" x14ac:dyDescent="0.15">
      <c r="A16" s="36">
        <v>42755</v>
      </c>
      <c r="B16" s="37">
        <v>706711.29</v>
      </c>
      <c r="C16" s="37">
        <v>620060.14</v>
      </c>
      <c r="D16" s="38">
        <v>6311759</v>
      </c>
      <c r="E16" s="39">
        <f t="shared" si="0"/>
        <v>5691698.8600000003</v>
      </c>
      <c r="F16" s="44">
        <v>70555965.219999999</v>
      </c>
      <c r="G16" s="39">
        <v>5719020.21</v>
      </c>
      <c r="H16" s="39">
        <v>5712394.7740000002</v>
      </c>
    </row>
    <row r="17" spans="1:8" x14ac:dyDescent="0.15">
      <c r="A17" s="36">
        <v>42758</v>
      </c>
      <c r="B17" s="37">
        <v>708170.03</v>
      </c>
      <c r="C17" s="37">
        <v>624045.92000000004</v>
      </c>
      <c r="D17" s="38">
        <v>6031038</v>
      </c>
      <c r="E17" s="39">
        <f t="shared" si="0"/>
        <v>5406992.0800000001</v>
      </c>
      <c r="F17" s="44">
        <v>78102138.390000001</v>
      </c>
      <c r="G17" s="39">
        <v>5210213.41</v>
      </c>
      <c r="H17" s="39">
        <v>5222307.9340000004</v>
      </c>
    </row>
    <row r="18" spans="1:8" x14ac:dyDescent="0.15">
      <c r="A18" s="36">
        <v>42759</v>
      </c>
      <c r="B18" s="37">
        <v>714166.43</v>
      </c>
      <c r="C18" s="37">
        <v>627026.43000000005</v>
      </c>
      <c r="D18" s="38">
        <v>6135244</v>
      </c>
      <c r="E18" s="39">
        <f t="shared" si="0"/>
        <v>5508217.5700000003</v>
      </c>
      <c r="F18" s="44">
        <v>111695207.61</v>
      </c>
      <c r="G18" s="39">
        <v>5617472.784</v>
      </c>
      <c r="H18" s="39">
        <v>5616519.182</v>
      </c>
    </row>
    <row r="19" spans="1:8" x14ac:dyDescent="0.15">
      <c r="A19" s="36">
        <v>42760</v>
      </c>
      <c r="B19" s="37">
        <v>740980.7</v>
      </c>
      <c r="C19" s="37">
        <v>631539.36</v>
      </c>
      <c r="D19" s="38">
        <v>6316684</v>
      </c>
      <c r="E19" s="39">
        <f t="shared" si="0"/>
        <v>5685144.6399999997</v>
      </c>
      <c r="F19" s="44">
        <v>54280272.939999998</v>
      </c>
      <c r="G19" s="42">
        <v>5565304.8653333336</v>
      </c>
      <c r="H19" s="42">
        <v>5558764.9053333336</v>
      </c>
    </row>
    <row r="20" spans="1:8" x14ac:dyDescent="0.15">
      <c r="A20" s="36">
        <v>42761</v>
      </c>
      <c r="B20" s="37">
        <v>752528.20000000019</v>
      </c>
      <c r="C20" s="40">
        <v>634745.5</v>
      </c>
      <c r="D20" s="41">
        <v>6243933.333333333</v>
      </c>
      <c r="E20" s="42">
        <v>5609213.8499999996</v>
      </c>
      <c r="F20" s="40">
        <v>64476667.359999999</v>
      </c>
      <c r="G20" s="42">
        <v>5513136.9466666672</v>
      </c>
      <c r="H20" s="42">
        <v>5501010.6286666673</v>
      </c>
    </row>
    <row r="21" spans="1:8" x14ac:dyDescent="0.15">
      <c r="A21" s="36">
        <v>42769</v>
      </c>
      <c r="B21" s="37">
        <v>761612.08</v>
      </c>
      <c r="C21" s="37">
        <v>637951.64</v>
      </c>
      <c r="D21" s="41">
        <v>6171182.666666666</v>
      </c>
      <c r="E21" s="42">
        <v>5533283.0599999996</v>
      </c>
      <c r="F21" s="44">
        <v>74673061.780000001</v>
      </c>
      <c r="G21" s="39">
        <v>5460969.0279999999</v>
      </c>
      <c r="H21" s="39">
        <v>5443256.352</v>
      </c>
    </row>
    <row r="22" spans="1:8" x14ac:dyDescent="0.15">
      <c r="A22" s="36">
        <v>42772</v>
      </c>
      <c r="B22" s="37">
        <v>764617.49</v>
      </c>
      <c r="C22" s="37">
        <v>641079.73</v>
      </c>
      <c r="D22" s="38">
        <v>6098432</v>
      </c>
      <c r="E22" s="39">
        <f>D22-C22</f>
        <v>5457352.2699999996</v>
      </c>
      <c r="F22" s="44">
        <v>84047352.700000003</v>
      </c>
      <c r="G22" s="39">
        <v>5289661.5460000001</v>
      </c>
      <c r="H22" s="39">
        <v>5271583.0839999998</v>
      </c>
    </row>
    <row r="23" spans="1:8" x14ac:dyDescent="0.15">
      <c r="A23" s="36">
        <v>42773</v>
      </c>
      <c r="B23" s="37">
        <v>765193.33</v>
      </c>
      <c r="C23" s="37">
        <v>644986.35</v>
      </c>
      <c r="D23" s="38">
        <v>6185798</v>
      </c>
      <c r="E23" s="39">
        <f>D23-C23</f>
        <v>5540811.6500000004</v>
      </c>
      <c r="F23" s="44">
        <v>86107177.359999999</v>
      </c>
      <c r="G23" s="39">
        <v>5308333.6579999998</v>
      </c>
      <c r="H23" s="39">
        <v>5312808.8080000002</v>
      </c>
    </row>
    <row r="24" spans="1:8" x14ac:dyDescent="0.15">
      <c r="A24" s="36">
        <v>42774</v>
      </c>
      <c r="B24" s="37">
        <v>765959.28</v>
      </c>
      <c r="C24" s="37">
        <v>647305.28</v>
      </c>
      <c r="D24" s="38">
        <v>6073553</v>
      </c>
      <c r="E24" s="39">
        <f t="shared" ref="E24:E55" si="1">D24-C24</f>
        <v>5426247.7199999997</v>
      </c>
      <c r="F24" s="44">
        <v>87528704.370000005</v>
      </c>
      <c r="G24" s="39">
        <v>5159203.97</v>
      </c>
      <c r="H24" s="39">
        <v>5162997.3779999996</v>
      </c>
    </row>
    <row r="25" spans="1:8" x14ac:dyDescent="0.15">
      <c r="A25" s="36">
        <v>42775</v>
      </c>
      <c r="B25" s="37">
        <v>767032.2</v>
      </c>
      <c r="C25" s="37">
        <v>653256.46</v>
      </c>
      <c r="D25" s="38">
        <v>6169192</v>
      </c>
      <c r="E25" s="39">
        <f t="shared" si="1"/>
        <v>5515935.54</v>
      </c>
      <c r="F25" s="44">
        <v>88419131.659999996</v>
      </c>
      <c r="G25" s="39">
        <v>5391849.1799999997</v>
      </c>
      <c r="H25" s="39">
        <v>5379793.9939999999</v>
      </c>
    </row>
    <row r="26" spans="1:8" x14ac:dyDescent="0.15">
      <c r="A26" s="36">
        <v>42776</v>
      </c>
      <c r="B26" s="37">
        <v>767899.15000000014</v>
      </c>
      <c r="C26" s="37">
        <v>653883.74000000022</v>
      </c>
      <c r="D26" s="38">
        <v>6221149</v>
      </c>
      <c r="E26" s="39">
        <f t="shared" si="1"/>
        <v>5567265.2599999998</v>
      </c>
      <c r="F26" s="37">
        <v>90094870.409999996</v>
      </c>
      <c r="G26" s="39">
        <v>5554980.0120000001</v>
      </c>
      <c r="H26" s="39">
        <v>5568265.9560000002</v>
      </c>
    </row>
    <row r="27" spans="1:8" x14ac:dyDescent="0.15">
      <c r="A27" s="36">
        <v>42779</v>
      </c>
      <c r="B27" s="37">
        <v>769555.67000000016</v>
      </c>
      <c r="C27" s="37">
        <v>658328.9700000002</v>
      </c>
      <c r="D27" s="38">
        <v>6388723</v>
      </c>
      <c r="E27" s="39">
        <f t="shared" si="1"/>
        <v>5730394.0299999993</v>
      </c>
      <c r="F27" s="37">
        <v>83627905.520000011</v>
      </c>
      <c r="G27" s="39">
        <v>5423183.8540000003</v>
      </c>
      <c r="H27" s="39">
        <v>5455636.3799999999</v>
      </c>
    </row>
    <row r="28" spans="1:8" x14ac:dyDescent="0.15">
      <c r="A28" s="36">
        <v>42780</v>
      </c>
      <c r="B28" s="37">
        <v>771017.75000000012</v>
      </c>
      <c r="C28" s="37">
        <v>663501.99000000022</v>
      </c>
      <c r="D28" s="38">
        <v>6410164</v>
      </c>
      <c r="E28" s="39">
        <f t="shared" si="1"/>
        <v>5746662.0099999998</v>
      </c>
      <c r="F28" s="37">
        <v>88899078.060000002</v>
      </c>
      <c r="G28" s="39">
        <v>5675104.1459999997</v>
      </c>
      <c r="H28" s="39">
        <v>5656732.5360000003</v>
      </c>
    </row>
    <row r="29" spans="1:8" x14ac:dyDescent="0.15">
      <c r="A29" s="36">
        <v>42781</v>
      </c>
      <c r="B29" s="37">
        <v>772364.84000000008</v>
      </c>
      <c r="C29" s="37">
        <v>669933.18000000017</v>
      </c>
      <c r="D29" s="38">
        <v>6515064</v>
      </c>
      <c r="E29" s="39">
        <f t="shared" si="1"/>
        <v>5845130.8200000003</v>
      </c>
      <c r="F29" s="37">
        <v>89039676.24000001</v>
      </c>
      <c r="G29" s="39">
        <v>6023085.2280000001</v>
      </c>
      <c r="H29" s="39">
        <v>6025488.5439999998</v>
      </c>
    </row>
    <row r="30" spans="1:8" x14ac:dyDescent="0.15">
      <c r="A30" s="36">
        <v>42782</v>
      </c>
      <c r="B30" s="37">
        <v>775597.55</v>
      </c>
      <c r="C30" s="37">
        <v>674468.81000000017</v>
      </c>
      <c r="D30" s="38">
        <v>6642430</v>
      </c>
      <c r="E30" s="39">
        <f t="shared" si="1"/>
        <v>5967961.1899999995</v>
      </c>
      <c r="F30" s="37">
        <v>97817898.450000003</v>
      </c>
      <c r="G30" s="39">
        <v>5853590.7259999998</v>
      </c>
      <c r="H30" s="39">
        <v>5866638.3660000004</v>
      </c>
    </row>
    <row r="31" spans="1:8" x14ac:dyDescent="0.15">
      <c r="A31" s="36">
        <v>42783</v>
      </c>
      <c r="B31" s="37">
        <v>775597.55</v>
      </c>
      <c r="C31" s="37">
        <v>695481.81000000017</v>
      </c>
      <c r="D31" s="38">
        <v>6654255</v>
      </c>
      <c r="E31" s="39">
        <f t="shared" si="1"/>
        <v>5958773.1899999995</v>
      </c>
      <c r="F31" s="37">
        <v>109904985.86</v>
      </c>
    </row>
    <row r="32" spans="1:8" x14ac:dyDescent="0.15">
      <c r="A32" s="36">
        <v>42786</v>
      </c>
      <c r="B32" s="37">
        <v>780154.3600000001</v>
      </c>
      <c r="C32" s="37">
        <v>703759.2100000002</v>
      </c>
      <c r="D32" s="38">
        <v>7210592</v>
      </c>
      <c r="E32" s="39">
        <f t="shared" si="1"/>
        <v>6506832.79</v>
      </c>
      <c r="F32" s="37">
        <v>81825693.890000001</v>
      </c>
      <c r="G32" s="11"/>
      <c r="H32" s="11"/>
    </row>
    <row r="33" spans="1:6" x14ac:dyDescent="0.15">
      <c r="A33" s="36">
        <v>42787</v>
      </c>
      <c r="B33" s="37">
        <v>781696.8600000001</v>
      </c>
      <c r="C33" s="37">
        <v>710270.68000000017</v>
      </c>
      <c r="D33" s="38">
        <v>7154390</v>
      </c>
      <c r="E33" s="39">
        <f t="shared" si="1"/>
        <v>6444119.3200000003</v>
      </c>
      <c r="F33" s="37">
        <v>84084215.689999998</v>
      </c>
    </row>
    <row r="34" spans="1:6" x14ac:dyDescent="0.15">
      <c r="A34" s="36">
        <v>42788</v>
      </c>
      <c r="B34" s="37">
        <v>783484.3600000001</v>
      </c>
      <c r="C34" s="37">
        <v>713363.05000000016</v>
      </c>
      <c r="D34" s="38">
        <v>7173532</v>
      </c>
      <c r="E34" s="39">
        <f t="shared" si="1"/>
        <v>6460168.9500000002</v>
      </c>
      <c r="F34" s="37">
        <v>85253255.560000002</v>
      </c>
    </row>
    <row r="35" spans="1:6" x14ac:dyDescent="0.15">
      <c r="A35" s="36">
        <v>42789</v>
      </c>
      <c r="B35" s="37">
        <v>786279.3600000001</v>
      </c>
      <c r="C35" s="37">
        <v>718971.70000000019</v>
      </c>
      <c r="D35" s="38">
        <v>7037309</v>
      </c>
      <c r="E35" s="39">
        <f t="shared" si="1"/>
        <v>6318337.2999999998</v>
      </c>
      <c r="F35" s="37">
        <v>101176911.78999999</v>
      </c>
    </row>
    <row r="36" spans="1:6" x14ac:dyDescent="0.15">
      <c r="A36" s="36">
        <v>42790</v>
      </c>
      <c r="B36" s="37">
        <v>786779.3600000001</v>
      </c>
      <c r="C36" s="37">
        <v>724594.46000000008</v>
      </c>
      <c r="D36" s="38">
        <v>7058820</v>
      </c>
      <c r="E36" s="39">
        <f t="shared" si="1"/>
        <v>6334225.54</v>
      </c>
      <c r="F36" s="37">
        <v>122984844.03</v>
      </c>
    </row>
    <row r="37" spans="1:6" x14ac:dyDescent="0.15">
      <c r="A37" s="36">
        <v>42793</v>
      </c>
      <c r="B37" s="37">
        <v>792116.85000000009</v>
      </c>
      <c r="C37" s="37">
        <v>728652.61000000022</v>
      </c>
      <c r="D37" s="38">
        <v>7149098</v>
      </c>
      <c r="E37" s="39">
        <f t="shared" si="1"/>
        <v>6420445.3899999997</v>
      </c>
      <c r="F37" s="37">
        <v>144967329.88999999</v>
      </c>
    </row>
    <row r="38" spans="1:6" x14ac:dyDescent="0.15">
      <c r="A38" s="36">
        <v>42794</v>
      </c>
      <c r="B38" s="37">
        <v>796584.37000000011</v>
      </c>
      <c r="C38" s="37">
        <v>731856.13000000024</v>
      </c>
      <c r="D38" s="38">
        <v>6648878</v>
      </c>
      <c r="E38" s="39">
        <f t="shared" si="1"/>
        <v>5917021.8700000001</v>
      </c>
      <c r="F38" s="37">
        <v>149487956.31</v>
      </c>
    </row>
    <row r="39" spans="1:6" x14ac:dyDescent="0.15">
      <c r="A39" s="36">
        <v>42795</v>
      </c>
      <c r="B39" s="37">
        <v>797251.05000000016</v>
      </c>
      <c r="C39" s="37">
        <v>737309.28000000026</v>
      </c>
      <c r="D39" s="38">
        <v>6855708</v>
      </c>
      <c r="E39" s="39">
        <f t="shared" si="1"/>
        <v>6118398.7199999997</v>
      </c>
      <c r="F39" s="37">
        <v>152707123.09999999</v>
      </c>
    </row>
    <row r="40" spans="1:6" x14ac:dyDescent="0.15">
      <c r="A40" s="36">
        <v>42796</v>
      </c>
      <c r="B40" s="37">
        <v>797251.05000000016</v>
      </c>
      <c r="C40" s="37">
        <v>743285.99</v>
      </c>
      <c r="D40" s="38">
        <v>6604820</v>
      </c>
      <c r="E40" s="39">
        <f t="shared" si="1"/>
        <v>5861534.0099999998</v>
      </c>
      <c r="F40" s="37">
        <v>140725291.59</v>
      </c>
    </row>
    <row r="41" spans="1:6" x14ac:dyDescent="0.15">
      <c r="A41" s="36">
        <v>42797</v>
      </c>
      <c r="B41" s="37">
        <v>797251.05000000016</v>
      </c>
      <c r="C41" s="37">
        <v>750862.55000000016</v>
      </c>
      <c r="D41" s="38">
        <v>6818468</v>
      </c>
      <c r="E41" s="39">
        <f t="shared" si="1"/>
        <v>6067605.4500000002</v>
      </c>
      <c r="F41" s="37">
        <v>119431343.56999999</v>
      </c>
    </row>
    <row r="42" spans="1:6" x14ac:dyDescent="0.15">
      <c r="A42" s="36">
        <v>42800</v>
      </c>
      <c r="B42" s="37">
        <v>797251.05000000016</v>
      </c>
      <c r="C42" s="37">
        <v>756259.38000000024</v>
      </c>
      <c r="D42" s="38">
        <v>6950167</v>
      </c>
      <c r="E42" s="39">
        <f t="shared" si="1"/>
        <v>6193907.6200000001</v>
      </c>
      <c r="F42" s="37">
        <v>102318051.47</v>
      </c>
    </row>
    <row r="43" spans="1:6" x14ac:dyDescent="0.15">
      <c r="A43" s="36">
        <v>42801</v>
      </c>
      <c r="B43" s="37">
        <v>797251.05000000016</v>
      </c>
      <c r="C43" s="37">
        <v>759320.27000000025</v>
      </c>
      <c r="D43" s="38">
        <v>7108596</v>
      </c>
      <c r="E43" s="39">
        <f t="shared" si="1"/>
        <v>6349275.7299999995</v>
      </c>
      <c r="F43" s="37">
        <v>102078607.68000001</v>
      </c>
    </row>
    <row r="44" spans="1:6" x14ac:dyDescent="0.15">
      <c r="A44" s="36">
        <v>42802</v>
      </c>
      <c r="B44" s="37">
        <v>797251.05000000016</v>
      </c>
      <c r="C44" s="37">
        <v>764267.43000000017</v>
      </c>
      <c r="D44" s="38">
        <v>7394183</v>
      </c>
      <c r="E44" s="39">
        <f t="shared" si="1"/>
        <v>6629915.5700000003</v>
      </c>
      <c r="F44" s="37">
        <v>99946073</v>
      </c>
    </row>
    <row r="45" spans="1:6" x14ac:dyDescent="0.15">
      <c r="A45" s="36">
        <v>42803</v>
      </c>
      <c r="B45" s="37">
        <v>797251.05000000016</v>
      </c>
      <c r="C45" s="37">
        <v>768639.6100000001</v>
      </c>
      <c r="D45" s="38">
        <v>7473126</v>
      </c>
      <c r="E45" s="39">
        <f t="shared" si="1"/>
        <v>6704486.3899999997</v>
      </c>
      <c r="F45" s="37">
        <v>97807164.060000002</v>
      </c>
    </row>
    <row r="46" spans="1:6" x14ac:dyDescent="0.15">
      <c r="A46" s="36">
        <v>42804</v>
      </c>
      <c r="B46" s="37">
        <v>797251.05000000016</v>
      </c>
      <c r="C46" s="37">
        <v>773345.60000000009</v>
      </c>
      <c r="D46" s="38">
        <v>7639223</v>
      </c>
      <c r="E46" s="39">
        <f t="shared" si="1"/>
        <v>6865877.4000000004</v>
      </c>
      <c r="F46" s="37">
        <v>100367192.24000001</v>
      </c>
    </row>
    <row r="47" spans="1:6" x14ac:dyDescent="0.15">
      <c r="A47" s="36">
        <v>42807</v>
      </c>
      <c r="B47" s="37">
        <v>797251.05000000016</v>
      </c>
      <c r="C47" s="37">
        <v>782965.6100000001</v>
      </c>
      <c r="D47" s="38">
        <v>8024660</v>
      </c>
      <c r="E47" s="39">
        <f t="shared" si="1"/>
        <v>7241694.3899999997</v>
      </c>
      <c r="F47" s="37">
        <v>104802619.08000001</v>
      </c>
    </row>
    <row r="48" spans="1:6" x14ac:dyDescent="0.15">
      <c r="A48" s="36">
        <v>42808</v>
      </c>
      <c r="B48" s="37">
        <v>797251.05000000016</v>
      </c>
      <c r="C48" s="37">
        <v>786657.38000000012</v>
      </c>
      <c r="D48" s="38">
        <v>7856006</v>
      </c>
      <c r="E48" s="39">
        <f t="shared" si="1"/>
        <v>7069348.6200000001</v>
      </c>
      <c r="F48" s="37">
        <v>101641824.26000001</v>
      </c>
    </row>
    <row r="49" spans="1:6" x14ac:dyDescent="0.15">
      <c r="A49" s="36">
        <v>42809</v>
      </c>
      <c r="B49" s="37">
        <v>797484.38000000012</v>
      </c>
      <c r="C49" s="37">
        <v>791999.85000000009</v>
      </c>
      <c r="D49" s="38">
        <v>7875273</v>
      </c>
      <c r="E49" s="39">
        <f t="shared" si="1"/>
        <v>7083273.1500000004</v>
      </c>
      <c r="F49" s="37">
        <v>100681723.77000001</v>
      </c>
    </row>
    <row r="50" spans="1:6" x14ac:dyDescent="0.15">
      <c r="A50" s="36">
        <v>42810</v>
      </c>
      <c r="B50" s="37">
        <v>801467.71000000008</v>
      </c>
      <c r="C50" s="37">
        <v>800974.82000000007</v>
      </c>
      <c r="D50" s="38">
        <v>7911221</v>
      </c>
      <c r="E50" s="39">
        <f t="shared" si="1"/>
        <v>7110246.1799999997</v>
      </c>
      <c r="F50" s="37">
        <v>113302531.92</v>
      </c>
    </row>
    <row r="51" spans="1:6" x14ac:dyDescent="0.15">
      <c r="A51" s="36">
        <v>42811</v>
      </c>
      <c r="B51" s="37">
        <v>801467.71000000008</v>
      </c>
      <c r="C51" s="37">
        <v>819131.19</v>
      </c>
      <c r="D51" s="38">
        <v>8413244</v>
      </c>
      <c r="E51" s="39">
        <f t="shared" si="1"/>
        <v>7594112.8100000005</v>
      </c>
      <c r="F51" s="37">
        <v>148773745.91</v>
      </c>
    </row>
    <row r="52" spans="1:6" x14ac:dyDescent="0.15">
      <c r="A52" s="36">
        <v>42814</v>
      </c>
      <c r="B52" s="37">
        <v>805296.31</v>
      </c>
      <c r="C52" s="37">
        <v>822140.66</v>
      </c>
      <c r="D52" s="38">
        <v>8350425</v>
      </c>
      <c r="E52" s="39">
        <f t="shared" si="1"/>
        <v>7528284.3399999999</v>
      </c>
      <c r="F52" s="37">
        <v>136126695.45999998</v>
      </c>
    </row>
    <row r="53" spans="1:6" x14ac:dyDescent="0.15">
      <c r="A53" s="36">
        <v>42815</v>
      </c>
      <c r="B53" s="37">
        <v>808476.72000000009</v>
      </c>
      <c r="C53" s="37">
        <v>832183.07</v>
      </c>
      <c r="D53" s="38">
        <v>8387324</v>
      </c>
      <c r="E53" s="39">
        <f t="shared" si="1"/>
        <v>7555140.9299999997</v>
      </c>
      <c r="F53" s="37">
        <v>108021477.46000001</v>
      </c>
    </row>
    <row r="54" spans="1:6" x14ac:dyDescent="0.15">
      <c r="A54" s="36">
        <v>42816</v>
      </c>
      <c r="B54" s="37">
        <v>811322.56</v>
      </c>
      <c r="C54" s="37">
        <v>840145.14</v>
      </c>
      <c r="D54" s="38">
        <v>8518313</v>
      </c>
      <c r="E54" s="39">
        <f t="shared" si="1"/>
        <v>7678167.8600000003</v>
      </c>
      <c r="F54" s="37">
        <v>57930360.810000002</v>
      </c>
    </row>
    <row r="55" spans="1:6" x14ac:dyDescent="0.15">
      <c r="A55" s="36">
        <v>42817</v>
      </c>
      <c r="B55" s="37">
        <v>813620.47000000009</v>
      </c>
      <c r="C55" s="37">
        <v>847839.75</v>
      </c>
      <c r="D55" s="38">
        <v>8582456</v>
      </c>
      <c r="E55" s="39">
        <f t="shared" si="1"/>
        <v>7734616.25</v>
      </c>
      <c r="F55" s="37">
        <v>63975940.670000002</v>
      </c>
    </row>
    <row r="56" spans="1:6" x14ac:dyDescent="0.15">
      <c r="A56" s="36"/>
      <c r="B56" s="37"/>
      <c r="C56" s="37"/>
      <c r="D56" s="38"/>
      <c r="E56" s="39"/>
      <c r="F56" s="37"/>
    </row>
    <row r="57" spans="1:6" x14ac:dyDescent="0.15">
      <c r="A57" s="36"/>
      <c r="B57" s="37"/>
      <c r="C57" s="37"/>
      <c r="D57" s="38"/>
      <c r="E57" s="39"/>
      <c r="F57" s="37"/>
    </row>
    <row r="58" spans="1:6" x14ac:dyDescent="0.15">
      <c r="A58" s="36"/>
      <c r="B58" s="37"/>
      <c r="C58" s="37"/>
      <c r="D58" s="38"/>
      <c r="E58" s="39"/>
      <c r="F58" s="37"/>
    </row>
    <row r="59" spans="1:6" x14ac:dyDescent="0.15">
      <c r="A59" s="36"/>
      <c r="B59" s="37"/>
      <c r="C59" s="37"/>
      <c r="D59" s="38"/>
      <c r="E59" s="39"/>
      <c r="F59" s="37"/>
    </row>
    <row r="60" spans="1:6" x14ac:dyDescent="0.15">
      <c r="A60" s="36"/>
      <c r="B60" s="37"/>
      <c r="C60" s="37"/>
      <c r="D60" s="38"/>
      <c r="E60" s="39"/>
      <c r="F60" s="37"/>
    </row>
    <row r="61" spans="1:6" x14ac:dyDescent="0.15">
      <c r="A61" s="36"/>
      <c r="B61" s="37"/>
      <c r="C61" s="37"/>
      <c r="D61" s="38"/>
      <c r="E61" s="39"/>
      <c r="F61" s="37"/>
    </row>
    <row r="62" spans="1:6" x14ac:dyDescent="0.15">
      <c r="A62" s="36"/>
      <c r="B62" s="37"/>
      <c r="C62" s="37"/>
      <c r="D62" s="38"/>
      <c r="E62" s="39"/>
      <c r="F62" s="37"/>
    </row>
    <row r="63" spans="1:6" x14ac:dyDescent="0.15">
      <c r="A63" s="36"/>
      <c r="B63" s="37"/>
      <c r="C63" s="37"/>
      <c r="D63" s="38"/>
      <c r="E63" s="39"/>
      <c r="F63" s="37"/>
    </row>
    <row r="64" spans="1:6" x14ac:dyDescent="0.15">
      <c r="A64" s="36"/>
      <c r="B64" s="37"/>
      <c r="C64" s="37"/>
      <c r="D64" s="38"/>
      <c r="E64" s="39"/>
      <c r="F64" s="37"/>
    </row>
    <row r="65" spans="1:6" x14ac:dyDescent="0.15">
      <c r="A65" s="36"/>
      <c r="B65" s="37"/>
      <c r="C65" s="37"/>
      <c r="D65" s="38"/>
      <c r="E65" s="39"/>
      <c r="F65" s="37"/>
    </row>
    <row r="66" spans="1:6" x14ac:dyDescent="0.15">
      <c r="A66" s="36"/>
      <c r="B66" s="37"/>
      <c r="C66" s="37"/>
      <c r="D66" s="38"/>
      <c r="E66" s="39"/>
      <c r="F66" s="37"/>
    </row>
    <row r="67" spans="1:6" x14ac:dyDescent="0.15">
      <c r="A67" s="36"/>
      <c r="B67" s="37"/>
      <c r="C67" s="37"/>
      <c r="D67" s="38"/>
      <c r="E67" s="39"/>
      <c r="F67" s="37"/>
    </row>
    <row r="68" spans="1:6" x14ac:dyDescent="0.15">
      <c r="A68" s="36"/>
      <c r="B68" s="37"/>
      <c r="C68" s="37"/>
      <c r="D68" s="38"/>
      <c r="E68" s="39"/>
      <c r="F68" s="37"/>
    </row>
    <row r="69" spans="1:6" x14ac:dyDescent="0.15">
      <c r="A69" s="36"/>
      <c r="B69" s="37"/>
      <c r="C69" s="37"/>
      <c r="D69" s="38"/>
      <c r="E69" s="39"/>
      <c r="F69" s="37"/>
    </row>
    <row r="70" spans="1:6" x14ac:dyDescent="0.15">
      <c r="A70" s="36"/>
      <c r="B70" s="37"/>
      <c r="C70" s="37"/>
      <c r="D70" s="38"/>
      <c r="E70" s="39"/>
      <c r="F70" s="37"/>
    </row>
    <row r="71" spans="1:6" x14ac:dyDescent="0.15">
      <c r="A71" s="36"/>
      <c r="B71" s="37"/>
      <c r="C71" s="37"/>
      <c r="D71" s="38"/>
      <c r="E71" s="39"/>
      <c r="F71" s="37"/>
    </row>
    <row r="72" spans="1:6" x14ac:dyDescent="0.15">
      <c r="A72" s="36"/>
      <c r="B72" s="37"/>
      <c r="C72" s="37"/>
      <c r="D72" s="38"/>
      <c r="E72" s="39"/>
      <c r="F72" s="37"/>
    </row>
    <row r="73" spans="1:6" x14ac:dyDescent="0.15">
      <c r="A73" s="36"/>
      <c r="B73" s="37"/>
      <c r="C73" s="37"/>
      <c r="D73" s="38"/>
      <c r="E73" s="39"/>
      <c r="F73" s="37"/>
    </row>
    <row r="74" spans="1:6" x14ac:dyDescent="0.15">
      <c r="A74" s="36"/>
      <c r="B74" s="37"/>
      <c r="C74" s="37"/>
      <c r="D74" s="38"/>
      <c r="E74" s="39"/>
      <c r="F74" s="37"/>
    </row>
    <row r="75" spans="1:6" x14ac:dyDescent="0.15">
      <c r="A75" s="36"/>
      <c r="B75" s="37"/>
      <c r="C75" s="37"/>
      <c r="D75" s="38"/>
      <c r="E75" s="39"/>
      <c r="F75" s="37"/>
    </row>
    <row r="76" spans="1:6" x14ac:dyDescent="0.15">
      <c r="A76" s="36"/>
      <c r="B76" s="37"/>
      <c r="C76" s="37"/>
      <c r="D76" s="38"/>
      <c r="E76" s="39"/>
      <c r="F76" s="37"/>
    </row>
    <row r="77" spans="1:6" x14ac:dyDescent="0.15">
      <c r="A77" s="36"/>
      <c r="B77" s="37"/>
      <c r="C77" s="37"/>
      <c r="D77" s="38"/>
      <c r="E77" s="39"/>
      <c r="F77" s="37"/>
    </row>
    <row r="78" spans="1:6" x14ac:dyDescent="0.15">
      <c r="A78" s="36"/>
      <c r="B78" s="37"/>
      <c r="C78" s="37"/>
      <c r="D78" s="38"/>
      <c r="E78" s="39"/>
      <c r="F78" s="37"/>
    </row>
    <row r="79" spans="1:6" x14ac:dyDescent="0.15">
      <c r="A79" s="36"/>
      <c r="B79" s="37"/>
      <c r="C79" s="37"/>
      <c r="D79" s="38"/>
      <c r="E79" s="39"/>
      <c r="F79" s="37"/>
    </row>
    <row r="80" spans="1:6" x14ac:dyDescent="0.15">
      <c r="A80" s="36"/>
      <c r="B80" s="37"/>
      <c r="C80" s="37"/>
      <c r="D80" s="38"/>
      <c r="E80" s="39"/>
      <c r="F80" s="37"/>
    </row>
    <row r="83" spans="1:12" x14ac:dyDescent="0.15">
      <c r="A83" s="36"/>
    </row>
    <row r="86" spans="1:12" x14ac:dyDescent="0.15">
      <c r="C86" s="45"/>
    </row>
    <row r="89" spans="1:12" x14ac:dyDescent="0.15">
      <c r="A89" s="10" t="s">
        <v>12</v>
      </c>
    </row>
    <row r="90" spans="1:12" x14ac:dyDescent="0.15">
      <c r="B90" s="35" t="s">
        <v>15</v>
      </c>
      <c r="C90" s="35" t="s">
        <v>16</v>
      </c>
      <c r="D90" s="35" t="s">
        <v>17</v>
      </c>
      <c r="E90" s="35" t="s">
        <v>18</v>
      </c>
      <c r="F90" s="35" t="s">
        <v>19</v>
      </c>
      <c r="G90" s="35" t="s">
        <v>20</v>
      </c>
      <c r="H90" s="35" t="s">
        <v>21</v>
      </c>
      <c r="I90" s="35" t="s">
        <v>25</v>
      </c>
      <c r="J90" s="35" t="s">
        <v>24</v>
      </c>
      <c r="K90" s="35" t="s">
        <v>22</v>
      </c>
      <c r="L90" s="35" t="s">
        <v>23</v>
      </c>
    </row>
    <row r="91" spans="1:12" x14ac:dyDescent="0.15">
      <c r="A91" s="36">
        <v>42738</v>
      </c>
      <c r="B91" s="37">
        <f>B3-B$2</f>
        <v>3404.5900000000838</v>
      </c>
      <c r="C91" s="37">
        <f>C3-C$2</f>
        <v>2402.9499999999534</v>
      </c>
      <c r="D91" s="37">
        <f>D3-D$2</f>
        <v>297603</v>
      </c>
      <c r="E91" s="37">
        <f t="shared" ref="E91:E109" si="2">D91-C91</f>
        <v>295200.05000000005</v>
      </c>
      <c r="F91" s="44">
        <v>90994323.219999999</v>
      </c>
      <c r="G91" s="46">
        <f>E91/L91</f>
        <v>3.2441589711732356E-3</v>
      </c>
      <c r="H91" s="46">
        <f>E91/150000000</f>
        <v>1.9680003333333337E-3</v>
      </c>
      <c r="I91" s="37">
        <f>G3-$G$2</f>
        <v>353025.26799999969</v>
      </c>
      <c r="J91" s="37">
        <f>H3-$H$2</f>
        <v>343957.71399999969</v>
      </c>
      <c r="K91" s="47">
        <f>DATEDIF($A$83,A91,"D")+1</f>
        <v>42739</v>
      </c>
      <c r="L91" s="5">
        <f>AVERAGE(F91)</f>
        <v>90994323.219999999</v>
      </c>
    </row>
    <row r="92" spans="1:12" x14ac:dyDescent="0.15">
      <c r="A92" s="36">
        <v>42739</v>
      </c>
      <c r="B92" s="37">
        <f>B4-$B$2</f>
        <v>9106.7200000000885</v>
      </c>
      <c r="C92" s="37">
        <f>C4-C$2</f>
        <v>5125.0100000000093</v>
      </c>
      <c r="D92" s="37">
        <f>D4-D$2</f>
        <v>545189</v>
      </c>
      <c r="E92" s="37">
        <f t="shared" si="2"/>
        <v>540063.99</v>
      </c>
      <c r="F92" s="44">
        <v>87667319.819999993</v>
      </c>
      <c r="G92" s="46">
        <f>E92/L92</f>
        <v>6.0456624131581147E-3</v>
      </c>
      <c r="H92" s="46">
        <f t="shared" ref="H92:H118" si="3">E92/150000000</f>
        <v>3.6004266000000001E-3</v>
      </c>
      <c r="I92" s="37">
        <f>G4-$G$2</f>
        <v>604557.80799999973</v>
      </c>
      <c r="J92" s="37">
        <f>H4-$H$2</f>
        <v>616632.69999999972</v>
      </c>
      <c r="K92" s="47">
        <f>DATEDIF($A$83,A92,"D")+1</f>
        <v>42740</v>
      </c>
      <c r="L92" s="5">
        <f>AVERAGE($F$91:F92)</f>
        <v>89330821.519999996</v>
      </c>
    </row>
    <row r="93" spans="1:12" x14ac:dyDescent="0.15">
      <c r="A93" s="36">
        <v>42740</v>
      </c>
      <c r="B93" s="37">
        <f>B5-$B$2</f>
        <v>12044.650000000023</v>
      </c>
      <c r="C93" s="37">
        <f>C5-C$2</f>
        <v>6329.1699999999255</v>
      </c>
      <c r="D93" s="37">
        <f>D5-D$2</f>
        <v>662682</v>
      </c>
      <c r="E93" s="37">
        <f t="shared" si="2"/>
        <v>656352.83000000007</v>
      </c>
      <c r="F93" s="44">
        <v>82531963.170000002</v>
      </c>
      <c r="G93" s="46">
        <f t="shared" ref="G93:G118" si="4">E93/L93</f>
        <v>7.5386933032996024E-3</v>
      </c>
      <c r="H93" s="46">
        <f t="shared" si="3"/>
        <v>4.3756855333333339E-3</v>
      </c>
      <c r="I93" s="37">
        <f>G5-$G$2</f>
        <v>756912.9179999996</v>
      </c>
      <c r="J93" s="37">
        <f>H5-$H$2</f>
        <v>784882.08600000013</v>
      </c>
      <c r="K93" s="47">
        <f t="shared" ref="K93:K118" si="5">DATEDIF($A$83,A93,"D")+1</f>
        <v>42741</v>
      </c>
      <c r="L93" s="5">
        <f>AVERAGE($F$91:F93)</f>
        <v>87064535.403333321</v>
      </c>
    </row>
    <row r="94" spans="1:12" x14ac:dyDescent="0.15">
      <c r="A94" s="36">
        <v>42741</v>
      </c>
      <c r="B94" s="37">
        <f>B6-$B$2</f>
        <v>13386.320000000065</v>
      </c>
      <c r="C94" s="37">
        <f>C6-C$2</f>
        <v>6838.9399999999441</v>
      </c>
      <c r="D94" s="37">
        <f>D6-D$2</f>
        <v>564873</v>
      </c>
      <c r="E94" s="37">
        <f t="shared" si="2"/>
        <v>558034.06000000006</v>
      </c>
      <c r="F94" s="44">
        <v>83070343.939999998</v>
      </c>
      <c r="G94" s="46">
        <f t="shared" si="4"/>
        <v>6.4837931448454922E-3</v>
      </c>
      <c r="H94" s="46">
        <f t="shared" si="3"/>
        <v>3.720227066666667E-3</v>
      </c>
      <c r="I94" s="37">
        <f>G6-$G$2</f>
        <v>628815.31599999964</v>
      </c>
      <c r="J94" s="37">
        <f>H6-$H$2</f>
        <v>642812.58799999999</v>
      </c>
      <c r="K94" s="47">
        <f t="shared" si="5"/>
        <v>42742</v>
      </c>
      <c r="L94" s="5">
        <f>AVERAGE($F$91:F94)</f>
        <v>86065987.537499994</v>
      </c>
    </row>
    <row r="95" spans="1:12" x14ac:dyDescent="0.15">
      <c r="A95" s="36">
        <v>42744</v>
      </c>
      <c r="B95" s="37">
        <f>B7-$B$2</f>
        <v>14794.650000000023</v>
      </c>
      <c r="C95" s="37">
        <f>C7-C$2</f>
        <v>8076.6300000000047</v>
      </c>
      <c r="D95" s="37">
        <f>D7-D$2</f>
        <v>734264</v>
      </c>
      <c r="E95" s="37">
        <f t="shared" si="2"/>
        <v>726187.37</v>
      </c>
      <c r="F95" s="44">
        <v>82613973.519999996</v>
      </c>
      <c r="G95" s="46">
        <f t="shared" si="4"/>
        <v>8.5057967364152408E-3</v>
      </c>
      <c r="H95" s="46">
        <f t="shared" si="3"/>
        <v>4.8412491333333337E-3</v>
      </c>
      <c r="I95" s="37">
        <f>G7-$G$2</f>
        <v>812124.99600000028</v>
      </c>
      <c r="J95" s="37">
        <f>H7-$H$2</f>
        <v>839852.81799999997</v>
      </c>
      <c r="K95" s="47">
        <f t="shared" si="5"/>
        <v>42745</v>
      </c>
      <c r="L95" s="5">
        <f>AVERAGE($F$91:F95)</f>
        <v>85375584.733999997</v>
      </c>
    </row>
    <row r="96" spans="1:12" x14ac:dyDescent="0.15">
      <c r="A96" s="36">
        <v>42745</v>
      </c>
      <c r="B96" s="37">
        <f>B8-$B$2</f>
        <v>15339.239999999991</v>
      </c>
      <c r="C96" s="37">
        <f>C8-C$2</f>
        <v>10809.789999999921</v>
      </c>
      <c r="D96" s="37">
        <f>D8-D$2</f>
        <v>901031</v>
      </c>
      <c r="E96" s="37">
        <f t="shared" si="2"/>
        <v>890221.21000000008</v>
      </c>
      <c r="F96" s="44">
        <v>82714064.219999999</v>
      </c>
      <c r="G96" s="46">
        <f t="shared" si="4"/>
        <v>1.0481576215741001E-2</v>
      </c>
      <c r="H96" s="46">
        <f t="shared" si="3"/>
        <v>5.9348080666666676E-3</v>
      </c>
      <c r="I96" s="37">
        <f>G8-$G$2</f>
        <v>1005934.3459999999</v>
      </c>
      <c r="J96" s="37">
        <f>H8-$H$2</f>
        <v>1005656.5879999995</v>
      </c>
      <c r="K96" s="47">
        <f t="shared" si="5"/>
        <v>42746</v>
      </c>
      <c r="L96" s="5">
        <f>AVERAGE($F$91:F96)</f>
        <v>84931997.981666669</v>
      </c>
    </row>
    <row r="97" spans="1:12" x14ac:dyDescent="0.15">
      <c r="A97" s="36">
        <v>42746</v>
      </c>
      <c r="B97" s="37">
        <f>B9-$B$2</f>
        <v>16620.900000000023</v>
      </c>
      <c r="C97" s="37">
        <f>C9-C$2</f>
        <v>12725.099999999977</v>
      </c>
      <c r="D97" s="37">
        <f>D9-D$2</f>
        <v>968991</v>
      </c>
      <c r="E97" s="37">
        <f t="shared" si="2"/>
        <v>956265.9</v>
      </c>
      <c r="F97" s="44">
        <v>81637149.829999998</v>
      </c>
      <c r="G97" s="46">
        <f t="shared" si="4"/>
        <v>1.1321940805918371E-2</v>
      </c>
      <c r="H97" s="46">
        <f t="shared" si="3"/>
        <v>6.3751060000000002E-3</v>
      </c>
      <c r="I97" s="37">
        <f>G9-$G$2</f>
        <v>931712.16199999955</v>
      </c>
      <c r="J97" s="37">
        <f>H9-$H$2</f>
        <v>965436.12199999951</v>
      </c>
      <c r="K97" s="47">
        <f t="shared" si="5"/>
        <v>42747</v>
      </c>
      <c r="L97" s="5">
        <f>AVERAGE($F$91:F97)</f>
        <v>84461305.388571426</v>
      </c>
    </row>
    <row r="98" spans="1:12" x14ac:dyDescent="0.15">
      <c r="A98" s="36">
        <v>42747</v>
      </c>
      <c r="B98" s="37">
        <f>B10-$B$2</f>
        <v>16620.900000000023</v>
      </c>
      <c r="C98" s="37">
        <f>C10-C$2</f>
        <v>13195.859999999986</v>
      </c>
      <c r="D98" s="37">
        <f>D10-D$2</f>
        <v>978512</v>
      </c>
      <c r="E98" s="37">
        <f t="shared" si="2"/>
        <v>965316.14</v>
      </c>
      <c r="F98" s="44">
        <v>81232594.590000004</v>
      </c>
      <c r="G98" s="46">
        <f t="shared" si="4"/>
        <v>1.1483968156034743E-2</v>
      </c>
      <c r="H98" s="46">
        <f t="shared" si="3"/>
        <v>6.4354409333333331E-3</v>
      </c>
      <c r="I98" s="37">
        <f>G10-$G$2</f>
        <v>1405160.9399999995</v>
      </c>
      <c r="J98" s="37">
        <f>H10-$H$2</f>
        <v>1404142.6399999997</v>
      </c>
      <c r="K98" s="47">
        <f t="shared" si="5"/>
        <v>42748</v>
      </c>
      <c r="L98" s="5">
        <f>AVERAGE($F$91:F98)</f>
        <v>84057716.538750008</v>
      </c>
    </row>
    <row r="99" spans="1:12" x14ac:dyDescent="0.15">
      <c r="A99" s="36">
        <v>42748</v>
      </c>
      <c r="B99" s="37">
        <f>B11-$B$2</f>
        <v>19282.580000000075</v>
      </c>
      <c r="C99" s="37">
        <f>C11-C$2</f>
        <v>15243.04999999993</v>
      </c>
      <c r="D99" s="37">
        <f>D11-D$2</f>
        <v>1046581</v>
      </c>
      <c r="E99" s="37">
        <f t="shared" si="2"/>
        <v>1031337.9500000001</v>
      </c>
      <c r="F99" s="44">
        <v>82157397.789999992</v>
      </c>
      <c r="G99" s="46">
        <f>E99/L99</f>
        <v>1.2300299819817674E-2</v>
      </c>
      <c r="H99" s="46">
        <f t="shared" si="3"/>
        <v>6.8755863333333335E-3</v>
      </c>
      <c r="I99" s="37">
        <f>G11-$G$2</f>
        <v>1329860.6559999995</v>
      </c>
      <c r="J99" s="37">
        <f>H11-$H$2</f>
        <v>1306328.7400000002</v>
      </c>
      <c r="K99" s="47">
        <f t="shared" si="5"/>
        <v>42749</v>
      </c>
      <c r="L99" s="5">
        <f>AVERAGE($F$91:F99)</f>
        <v>83846570.01111111</v>
      </c>
    </row>
    <row r="100" spans="1:12" x14ac:dyDescent="0.15">
      <c r="A100" s="36">
        <v>42751</v>
      </c>
      <c r="B100" s="37">
        <f>B12-$B$2</f>
        <v>21370.090000000084</v>
      </c>
      <c r="C100" s="37">
        <f>C12-C$2</f>
        <v>24578.589999999967</v>
      </c>
      <c r="D100" s="37">
        <f>D12-D$2</f>
        <v>1655124</v>
      </c>
      <c r="E100" s="37">
        <f t="shared" si="2"/>
        <v>1630545.4100000001</v>
      </c>
      <c r="F100" s="44">
        <v>79987319.460000008</v>
      </c>
      <c r="G100" s="46">
        <f t="shared" si="4"/>
        <v>1.9536697935411532E-2</v>
      </c>
      <c r="H100" s="46">
        <f t="shared" si="3"/>
        <v>1.0870302733333335E-2</v>
      </c>
      <c r="I100" s="37">
        <f>G12-$G$2</f>
        <v>1747714.3099999996</v>
      </c>
      <c r="J100" s="37">
        <f>H12-$H$2</f>
        <v>1781287.6959999995</v>
      </c>
      <c r="K100" s="47">
        <f t="shared" si="5"/>
        <v>42752</v>
      </c>
      <c r="L100" s="5">
        <f>AVERAGE($F$91:F100)</f>
        <v>83460644.956</v>
      </c>
    </row>
    <row r="101" spans="1:12" x14ac:dyDescent="0.15">
      <c r="A101" s="36">
        <v>42752</v>
      </c>
      <c r="B101" s="37">
        <f>B13-$B$2</f>
        <v>23535.090000000084</v>
      </c>
      <c r="C101" s="37">
        <f>C13-C$2</f>
        <v>28248.929999999935</v>
      </c>
      <c r="D101" s="37">
        <f>D13-D$2</f>
        <v>1442651</v>
      </c>
      <c r="E101" s="37">
        <f t="shared" si="2"/>
        <v>1414402.07</v>
      </c>
      <c r="F101" s="44">
        <v>74228087.329999998</v>
      </c>
      <c r="G101" s="46">
        <f t="shared" si="4"/>
        <v>1.7119092792446441E-2</v>
      </c>
      <c r="H101" s="46">
        <f t="shared" si="3"/>
        <v>9.4293471333333333E-3</v>
      </c>
      <c r="I101" s="37">
        <f>G13-$G$2</f>
        <v>1537927.1519999998</v>
      </c>
      <c r="J101" s="37">
        <f>H13-$H$2</f>
        <v>1515386.5439999998</v>
      </c>
      <c r="K101" s="47">
        <f t="shared" si="5"/>
        <v>42753</v>
      </c>
      <c r="L101" s="5">
        <f>AVERAGE($F$91:F101)</f>
        <v>82621321.535454556</v>
      </c>
    </row>
    <row r="102" spans="1:12" x14ac:dyDescent="0.15">
      <c r="A102" s="36">
        <v>42753</v>
      </c>
      <c r="B102" s="37">
        <f>B14-$B$2</f>
        <v>30972.170000000042</v>
      </c>
      <c r="C102" s="37">
        <f>C14-C$2</f>
        <v>37068.75</v>
      </c>
      <c r="D102" s="37">
        <f>D14-D$2</f>
        <v>1718940</v>
      </c>
      <c r="E102" s="37">
        <f t="shared" si="2"/>
        <v>1681871.25</v>
      </c>
      <c r="F102" s="44">
        <v>63852035.030000001</v>
      </c>
      <c r="G102" s="46">
        <f t="shared" si="4"/>
        <v>2.0749186410748494E-2</v>
      </c>
      <c r="H102" s="46">
        <f t="shared" si="3"/>
        <v>1.1212475E-2</v>
      </c>
      <c r="I102" s="37">
        <f>G14-$G$2</f>
        <v>1616127.273</v>
      </c>
      <c r="J102" s="37">
        <f>H14-$H$2</f>
        <v>1626009.1749999998</v>
      </c>
      <c r="K102" s="47">
        <f t="shared" si="5"/>
        <v>42754</v>
      </c>
      <c r="L102" s="5">
        <f>AVERAGE($F$91:F102)</f>
        <v>81057214.326666668</v>
      </c>
    </row>
    <row r="103" spans="1:12" x14ac:dyDescent="0.15">
      <c r="A103" s="36">
        <v>42754</v>
      </c>
      <c r="B103" s="37">
        <f>B15-$B$2</f>
        <v>47477.170000000042</v>
      </c>
      <c r="C103" s="37">
        <f>C15-C$2</f>
        <v>43177.739999999991</v>
      </c>
      <c r="D103" s="37">
        <f>D15-D$2</f>
        <v>1758778</v>
      </c>
      <c r="E103" s="37">
        <f t="shared" si="2"/>
        <v>1715600.26</v>
      </c>
      <c r="F103" s="44">
        <v>61914321.259999998</v>
      </c>
      <c r="G103" s="46">
        <f t="shared" si="4"/>
        <v>2.1556914871249541E-2</v>
      </c>
      <c r="H103" s="46">
        <f t="shared" si="3"/>
        <v>1.1437335066666667E-2</v>
      </c>
      <c r="I103" s="37">
        <f>G15-$G$2</f>
        <v>1694327.3939999994</v>
      </c>
      <c r="J103" s="37">
        <f>H15-$H$2</f>
        <v>1736631.8059999999</v>
      </c>
      <c r="K103" s="47">
        <f t="shared" si="5"/>
        <v>42755</v>
      </c>
      <c r="L103" s="5">
        <f>AVERAGE($F$91:F103)</f>
        <v>79584684.090769231</v>
      </c>
    </row>
    <row r="104" spans="1:12" x14ac:dyDescent="0.15">
      <c r="A104" s="36">
        <v>42755</v>
      </c>
      <c r="B104" s="37">
        <f>B16-$B$2</f>
        <v>54710.080000000075</v>
      </c>
      <c r="C104" s="37">
        <f>C16-C$2</f>
        <v>51310.349999999977</v>
      </c>
      <c r="D104" s="37">
        <f>D16-D$2</f>
        <v>2078152</v>
      </c>
      <c r="E104" s="37">
        <f t="shared" si="2"/>
        <v>2026841.65</v>
      </c>
      <c r="F104" s="44">
        <v>70555965.219999999</v>
      </c>
      <c r="G104" s="46">
        <f t="shared" si="4"/>
        <v>2.5675796955267755E-2</v>
      </c>
      <c r="H104" s="46">
        <f t="shared" si="3"/>
        <v>1.3512277666666666E-2</v>
      </c>
      <c r="I104" s="37">
        <f>G16-$G$2</f>
        <v>2157870.0499999998</v>
      </c>
      <c r="J104" s="37">
        <f>H16-$H$2</f>
        <v>2174319.426</v>
      </c>
      <c r="K104" s="47">
        <f t="shared" si="5"/>
        <v>42756</v>
      </c>
      <c r="L104" s="5">
        <f>AVERAGE($F$91:F104)</f>
        <v>78939775.600000009</v>
      </c>
    </row>
    <row r="105" spans="1:12" x14ac:dyDescent="0.15">
      <c r="A105" s="36">
        <v>42758</v>
      </c>
      <c r="B105" s="37">
        <f>B17-$B$2</f>
        <v>56168.820000000065</v>
      </c>
      <c r="C105" s="37">
        <f>C17-C$2</f>
        <v>55296.130000000005</v>
      </c>
      <c r="D105" s="37">
        <f>D17-D$2</f>
        <v>1797431</v>
      </c>
      <c r="E105" s="37">
        <f t="shared" si="2"/>
        <v>1742134.87</v>
      </c>
      <c r="F105" s="44">
        <v>78102138.390000001</v>
      </c>
      <c r="G105" s="46">
        <f t="shared" si="4"/>
        <v>2.2084787118367293E-2</v>
      </c>
      <c r="H105" s="46">
        <f t="shared" si="3"/>
        <v>1.1614232466666667E-2</v>
      </c>
      <c r="I105" s="37">
        <f>G17-$G$2</f>
        <v>1649063.25</v>
      </c>
      <c r="J105" s="37">
        <f>H17-$H$2</f>
        <v>1684232.5860000001</v>
      </c>
      <c r="K105" s="47">
        <f t="shared" si="5"/>
        <v>42759</v>
      </c>
      <c r="L105" s="5">
        <f>AVERAGE($F$91:F105)</f>
        <v>78883933.119333342</v>
      </c>
    </row>
    <row r="106" spans="1:12" x14ac:dyDescent="0.15">
      <c r="A106" s="36">
        <v>42759</v>
      </c>
      <c r="B106" s="37">
        <f>B18-$B$2</f>
        <v>62165.220000000088</v>
      </c>
      <c r="C106" s="37">
        <f>C18-C$2</f>
        <v>58276.640000000014</v>
      </c>
      <c r="D106" s="37">
        <f>D18-D$2</f>
        <v>1901637</v>
      </c>
      <c r="E106" s="37">
        <f t="shared" si="2"/>
        <v>1843360.3599999999</v>
      </c>
      <c r="F106" s="44">
        <v>111695207.61</v>
      </c>
      <c r="G106" s="46">
        <f t="shared" si="4"/>
        <v>2.2775914128689626E-2</v>
      </c>
      <c r="H106" s="46">
        <f t="shared" si="3"/>
        <v>1.2289069066666665E-2</v>
      </c>
      <c r="I106" s="37">
        <f>G18-$G$2</f>
        <v>2056322.6239999998</v>
      </c>
      <c r="J106" s="37">
        <f>H18-$H$2</f>
        <v>2078443.8339999998</v>
      </c>
      <c r="K106" s="47">
        <f t="shared" si="5"/>
        <v>42760</v>
      </c>
      <c r="L106" s="5">
        <f>AVERAGE($F$91:F106)</f>
        <v>80934637.775000006</v>
      </c>
    </row>
    <row r="107" spans="1:12" x14ac:dyDescent="0.15">
      <c r="A107" s="36">
        <v>42760</v>
      </c>
      <c r="B107" s="37">
        <f>B19-$B$2</f>
        <v>88979.489999999991</v>
      </c>
      <c r="C107" s="37">
        <f>C19-C$2</f>
        <v>62789.569999999949</v>
      </c>
      <c r="D107" s="37">
        <f>D19-D$2</f>
        <v>2083077</v>
      </c>
      <c r="E107" s="37">
        <f t="shared" si="2"/>
        <v>2020287.4300000002</v>
      </c>
      <c r="F107" s="44">
        <v>54280272.939999998</v>
      </c>
      <c r="G107" s="46">
        <f t="shared" si="4"/>
        <v>2.545509093253423E-2</v>
      </c>
      <c r="H107" s="46">
        <f t="shared" si="3"/>
        <v>1.3468582866666667E-2</v>
      </c>
      <c r="I107" s="37">
        <f>G19-$G$2</f>
        <v>2004154.7053333335</v>
      </c>
      <c r="J107" s="37">
        <f>H19-$H$2</f>
        <v>2020689.5573333334</v>
      </c>
      <c r="K107" s="47">
        <f t="shared" si="5"/>
        <v>42761</v>
      </c>
      <c r="L107" s="5">
        <f>AVERAGE($F$91:F107)</f>
        <v>79366733.961176485</v>
      </c>
    </row>
    <row r="108" spans="1:12" x14ac:dyDescent="0.15">
      <c r="A108" s="36">
        <v>42761</v>
      </c>
      <c r="B108" s="37">
        <f>B20-$B$2</f>
        <v>100526.99000000022</v>
      </c>
      <c r="C108" s="37">
        <f>C20-C$2</f>
        <v>65995.709999999963</v>
      </c>
      <c r="D108" s="37">
        <f>D20-D$2</f>
        <v>2010326.333333333</v>
      </c>
      <c r="E108" s="37">
        <f t="shared" si="2"/>
        <v>1944330.6233333331</v>
      </c>
      <c r="F108" s="40">
        <v>64476667.359999999</v>
      </c>
      <c r="G108" s="46">
        <f t="shared" si="4"/>
        <v>2.4756083554414377E-2</v>
      </c>
      <c r="H108" s="46">
        <f t="shared" si="3"/>
        <v>1.2962204155555554E-2</v>
      </c>
      <c r="I108" s="37">
        <f>G20-$G$2</f>
        <v>1951986.7866666671</v>
      </c>
      <c r="J108" s="37">
        <f>H20-$H$2</f>
        <v>1962935.280666667</v>
      </c>
      <c r="K108" s="47">
        <f t="shared" si="5"/>
        <v>42762</v>
      </c>
      <c r="L108" s="5">
        <f>AVERAGE($F$91:F108)</f>
        <v>78539508.038888887</v>
      </c>
    </row>
    <row r="109" spans="1:12" x14ac:dyDescent="0.15">
      <c r="A109" s="36">
        <v>42769</v>
      </c>
      <c r="B109" s="37">
        <f>B21-$B$2</f>
        <v>109610.87</v>
      </c>
      <c r="C109" s="37">
        <f>C21-C$2</f>
        <v>69201.849999999977</v>
      </c>
      <c r="D109" s="37">
        <f>D21-D$2</f>
        <v>1937575.666666666</v>
      </c>
      <c r="E109" s="37">
        <f t="shared" si="2"/>
        <v>1868373.816666666</v>
      </c>
      <c r="F109" s="44">
        <v>74673061.780000001</v>
      </c>
      <c r="G109" s="46">
        <f t="shared" si="4"/>
        <v>2.3850765388475432E-2</v>
      </c>
      <c r="H109" s="46">
        <f t="shared" si="3"/>
        <v>1.245582544444444E-2</v>
      </c>
      <c r="I109" s="37">
        <f>G21-$G$2</f>
        <v>1899818.8679999998</v>
      </c>
      <c r="J109" s="37">
        <f>H21-$H$2</f>
        <v>1905181.0039999997</v>
      </c>
      <c r="K109" s="47">
        <f t="shared" si="5"/>
        <v>42770</v>
      </c>
      <c r="L109" s="5">
        <f>AVERAGE($F$91:F109)</f>
        <v>78336010.867368415</v>
      </c>
    </row>
    <row r="110" spans="1:12" x14ac:dyDescent="0.15">
      <c r="A110" s="36">
        <v>42772</v>
      </c>
      <c r="B110" s="37">
        <f>B22-$B$2</f>
        <v>112616.28000000003</v>
      </c>
      <c r="C110" s="37">
        <f>C22-C$2</f>
        <v>72329.939999999944</v>
      </c>
      <c r="D110" s="37">
        <f>D22-D$2</f>
        <v>1864825</v>
      </c>
      <c r="E110" s="37">
        <f>D110-C110</f>
        <v>1792495.06</v>
      </c>
      <c r="F110" s="44">
        <v>84047352.700000003</v>
      </c>
      <c r="G110" s="46">
        <f t="shared" si="4"/>
        <v>2.2799021674873528E-2</v>
      </c>
      <c r="H110" s="46">
        <f t="shared" si="3"/>
        <v>1.1949967066666668E-2</v>
      </c>
      <c r="I110" s="37">
        <f>G22-$G$2</f>
        <v>1728511.3859999999</v>
      </c>
      <c r="J110" s="37">
        <f>H22-$H$2</f>
        <v>1733507.7359999996</v>
      </c>
      <c r="K110" s="47">
        <f t="shared" si="5"/>
        <v>42773</v>
      </c>
      <c r="L110" s="5">
        <f>AVERAGE($F$91:F110)</f>
        <v>78621577.959000006</v>
      </c>
    </row>
    <row r="111" spans="1:12" x14ac:dyDescent="0.15">
      <c r="A111" s="36">
        <v>42773</v>
      </c>
      <c r="B111" s="37">
        <f>B23-$B$2</f>
        <v>113192.12</v>
      </c>
      <c r="C111" s="37">
        <f>C23-C$2</f>
        <v>76236.559999999939</v>
      </c>
      <c r="D111" s="37">
        <f>D23-D$2</f>
        <v>1952191</v>
      </c>
      <c r="E111" s="37">
        <f>D111-C111</f>
        <v>1875954.44</v>
      </c>
      <c r="F111" s="44">
        <v>86107177.359999999</v>
      </c>
      <c r="G111" s="46">
        <f t="shared" si="4"/>
        <v>2.375286291002458E-2</v>
      </c>
      <c r="H111" s="46">
        <f t="shared" si="3"/>
        <v>1.2506362933333333E-2</v>
      </c>
      <c r="I111" s="37">
        <f>G23-$G$2</f>
        <v>1747183.4979999997</v>
      </c>
      <c r="J111" s="37">
        <f>H23-$H$2</f>
        <v>1774733.46</v>
      </c>
      <c r="K111" s="47">
        <f t="shared" si="5"/>
        <v>42774</v>
      </c>
      <c r="L111" s="5">
        <f>AVERAGE($F$91:F111)</f>
        <v>78978035.073333338</v>
      </c>
    </row>
    <row r="112" spans="1:12" x14ac:dyDescent="0.15">
      <c r="A112" s="36">
        <v>42774</v>
      </c>
      <c r="B112" s="37">
        <f>B24-$B$2</f>
        <v>113958.07000000007</v>
      </c>
      <c r="C112" s="37">
        <f>C24-C$2</f>
        <v>78555.489999999991</v>
      </c>
      <c r="D112" s="37">
        <f>D24-D$2</f>
        <v>1839946</v>
      </c>
      <c r="E112" s="37">
        <f>D112-C112</f>
        <v>1761390.51</v>
      </c>
      <c r="F112" s="44">
        <v>87528704.370000005</v>
      </c>
      <c r="G112" s="46">
        <f t="shared" si="4"/>
        <v>2.2193066723587899E-2</v>
      </c>
      <c r="H112" s="46">
        <f t="shared" si="3"/>
        <v>1.1742603400000001E-2</v>
      </c>
      <c r="I112" s="37">
        <f>G24-$G$2</f>
        <v>1598053.8099999996</v>
      </c>
      <c r="J112" s="37">
        <f>H24-$H$2</f>
        <v>1624922.0299999993</v>
      </c>
      <c r="K112" s="47">
        <f t="shared" si="5"/>
        <v>42775</v>
      </c>
      <c r="L112" s="5">
        <f>AVERAGE($F$91:F112)</f>
        <v>79366701.859545454</v>
      </c>
    </row>
    <row r="113" spans="1:12" x14ac:dyDescent="0.15">
      <c r="A113" s="36">
        <v>42775</v>
      </c>
      <c r="B113" s="37">
        <f>B25-$B$2</f>
        <v>115030.98999999999</v>
      </c>
      <c r="C113" s="37">
        <f>C25-C$2</f>
        <v>84506.669999999925</v>
      </c>
      <c r="D113" s="37">
        <f>D25-D$2</f>
        <v>1935585</v>
      </c>
      <c r="E113" s="37">
        <f>D113-C113</f>
        <v>1851078.33</v>
      </c>
      <c r="F113" s="44">
        <v>88419131.659999996</v>
      </c>
      <c r="G113" s="46">
        <f t="shared" si="4"/>
        <v>2.3208020285673387E-2</v>
      </c>
      <c r="H113" s="46">
        <f t="shared" si="3"/>
        <v>1.2340522200000001E-2</v>
      </c>
      <c r="I113" s="37">
        <f>G25-$G$2</f>
        <v>1830699.0199999996</v>
      </c>
      <c r="J113" s="37">
        <f>H25-$H$2</f>
        <v>1841718.6459999997</v>
      </c>
      <c r="K113" s="47">
        <f t="shared" si="5"/>
        <v>42776</v>
      </c>
      <c r="L113" s="5">
        <f>AVERAGE($F$91:F113)</f>
        <v>79760285.763913035</v>
      </c>
    </row>
    <row r="114" spans="1:12" x14ac:dyDescent="0.15">
      <c r="A114" s="36">
        <v>42776</v>
      </c>
      <c r="B114" s="37">
        <f>B26-$B$2</f>
        <v>115897.94000000018</v>
      </c>
      <c r="C114" s="37">
        <f>C26-C$2</f>
        <v>85133.950000000186</v>
      </c>
      <c r="D114" s="37">
        <f>D26-D$2</f>
        <v>1987542</v>
      </c>
      <c r="E114" s="37">
        <f t="shared" ref="E114:E118" si="6">D114-C114</f>
        <v>1902408.0499999998</v>
      </c>
      <c r="F114" s="37">
        <v>90094870.409999996</v>
      </c>
      <c r="G114" s="46">
        <f t="shared" si="4"/>
        <v>2.3723492381441644E-2</v>
      </c>
      <c r="H114" s="46">
        <f t="shared" si="3"/>
        <v>1.2682720333333333E-2</v>
      </c>
      <c r="I114" s="37">
        <f>G26-$G$2</f>
        <v>1993829.852</v>
      </c>
      <c r="J114" s="37">
        <f>H26-$H$2</f>
        <v>2030190.608</v>
      </c>
      <c r="K114" s="47">
        <f t="shared" si="5"/>
        <v>42777</v>
      </c>
      <c r="L114" s="5">
        <f>AVERAGE($F$91:F114)</f>
        <v>80190893.457499996</v>
      </c>
    </row>
    <row r="115" spans="1:12" x14ac:dyDescent="0.15">
      <c r="A115" s="36">
        <v>42779</v>
      </c>
      <c r="B115" s="37">
        <f>B27-$B$2</f>
        <v>117554.4600000002</v>
      </c>
      <c r="C115" s="37">
        <f>C27-C$2</f>
        <v>89579.180000000168</v>
      </c>
      <c r="D115" s="37">
        <f>D27-D$2</f>
        <v>2155116</v>
      </c>
      <c r="E115" s="37">
        <f t="shared" si="6"/>
        <v>2065536.8199999998</v>
      </c>
      <c r="F115" s="37">
        <v>83627905.520000011</v>
      </c>
      <c r="G115" s="46">
        <f t="shared" si="4"/>
        <v>2.5713664035360902E-2</v>
      </c>
      <c r="H115" s="46">
        <f t="shared" si="3"/>
        <v>1.3770245466666666E-2</v>
      </c>
      <c r="I115" s="37">
        <f>G27-$G$2</f>
        <v>1862033.6940000001</v>
      </c>
      <c r="J115" s="37">
        <f>H27-$H$2</f>
        <v>1917561.0319999997</v>
      </c>
      <c r="K115" s="47">
        <f t="shared" si="5"/>
        <v>42780</v>
      </c>
      <c r="L115" s="5">
        <f>AVERAGE($F$91:F115)</f>
        <v>80328373.939999998</v>
      </c>
    </row>
    <row r="116" spans="1:12" x14ac:dyDescent="0.15">
      <c r="A116" s="36">
        <v>42780</v>
      </c>
      <c r="B116" s="37">
        <f>B28-$B$2</f>
        <v>119016.54000000015</v>
      </c>
      <c r="C116" s="37">
        <f>C28-C$2</f>
        <v>94752.200000000186</v>
      </c>
      <c r="D116" s="37">
        <f>D28-D$2</f>
        <v>2176557</v>
      </c>
      <c r="E116" s="37">
        <f t="shared" si="6"/>
        <v>2081804.7999999998</v>
      </c>
      <c r="F116" s="37">
        <v>88899078.060000002</v>
      </c>
      <c r="G116" s="46">
        <f t="shared" si="4"/>
        <v>2.5810265275023146E-2</v>
      </c>
      <c r="H116" s="46">
        <f t="shared" si="3"/>
        <v>1.3878698666666665E-2</v>
      </c>
      <c r="I116" s="37">
        <f>G28-$G$2</f>
        <v>2113953.9859999996</v>
      </c>
      <c r="J116" s="37">
        <f>H28-$H$2</f>
        <v>2118657.1880000001</v>
      </c>
      <c r="K116" s="47">
        <f t="shared" si="5"/>
        <v>42781</v>
      </c>
      <c r="L116" s="5">
        <f>AVERAGE($F$91:F116)</f>
        <v>80658016.406153843</v>
      </c>
    </row>
    <row r="117" spans="1:12" x14ac:dyDescent="0.15">
      <c r="A117" s="36">
        <v>42781</v>
      </c>
      <c r="B117" s="37">
        <f>B29-$B$2</f>
        <v>120363.63000000012</v>
      </c>
      <c r="C117" s="37">
        <f>C29-C$2</f>
        <v>101183.39000000013</v>
      </c>
      <c r="D117" s="37">
        <f>D29-D$2</f>
        <v>2281457</v>
      </c>
      <c r="E117" s="37">
        <f t="shared" si="6"/>
        <v>2180273.61</v>
      </c>
      <c r="F117" s="37">
        <v>89039676.24000001</v>
      </c>
      <c r="G117" s="46">
        <f t="shared" si="4"/>
        <v>2.6927447136176702E-2</v>
      </c>
      <c r="H117" s="46">
        <f t="shared" si="3"/>
        <v>1.4535157399999998E-2</v>
      </c>
      <c r="I117" s="37">
        <f>G29-$G$2</f>
        <v>2461935.068</v>
      </c>
      <c r="J117" s="37">
        <f>H29-$H$2</f>
        <v>2487413.1959999995</v>
      </c>
      <c r="K117" s="47">
        <f t="shared" si="5"/>
        <v>42782</v>
      </c>
      <c r="L117" s="5">
        <f>AVERAGE($F$91:F117)</f>
        <v>80968448.251851857</v>
      </c>
    </row>
    <row r="118" spans="1:12" x14ac:dyDescent="0.15">
      <c r="A118" s="36">
        <v>42782</v>
      </c>
      <c r="B118" s="37">
        <f>B30-$B$2</f>
        <v>123596.34000000008</v>
      </c>
      <c r="C118" s="37">
        <f>C30-C$2</f>
        <v>105719.02000000014</v>
      </c>
      <c r="D118" s="37">
        <f>D30-D$2</f>
        <v>2408823</v>
      </c>
      <c r="E118" s="37">
        <f t="shared" si="6"/>
        <v>2303103.98</v>
      </c>
      <c r="F118" s="37">
        <v>97817898.450000003</v>
      </c>
      <c r="G118" s="46">
        <f t="shared" si="4"/>
        <v>2.8234619694297865E-2</v>
      </c>
      <c r="H118" s="46">
        <f t="shared" si="3"/>
        <v>1.5354026533333334E-2</v>
      </c>
      <c r="I118" s="37">
        <f>G30-$G$2</f>
        <v>2292440.5659999996</v>
      </c>
      <c r="J118" s="37">
        <f>H30-$H$2</f>
        <v>2328563.0180000002</v>
      </c>
      <c r="K118" s="47">
        <f t="shared" si="5"/>
        <v>42783</v>
      </c>
      <c r="L118" s="5">
        <f>AVERAGE($F$91:F118)</f>
        <v>81570214.330357149</v>
      </c>
    </row>
    <row r="119" spans="1:12" x14ac:dyDescent="0.15">
      <c r="A119" s="36">
        <v>42783</v>
      </c>
      <c r="B119" s="37">
        <f>B31-$B$2</f>
        <v>123596.34000000008</v>
      </c>
      <c r="C119" s="37">
        <f>C31-C$2</f>
        <v>126732.02000000014</v>
      </c>
      <c r="D119" s="37">
        <f>D31-D$2</f>
        <v>2420648</v>
      </c>
      <c r="E119" s="37">
        <f t="shared" ref="E119:E123" si="7">D119-C119</f>
        <v>2293915.98</v>
      </c>
      <c r="F119" s="37">
        <v>109904985.86</v>
      </c>
      <c r="G119" s="46">
        <f>E119/L119</f>
        <v>2.778911803443115E-2</v>
      </c>
      <c r="H119" s="46">
        <f>E119/150000000</f>
        <v>1.52927732E-2</v>
      </c>
      <c r="I119" s="37"/>
      <c r="J119" s="37"/>
      <c r="K119" s="47"/>
      <c r="L119" s="5">
        <f>AVERAGE($F$91:F119)</f>
        <v>82547275.417586207</v>
      </c>
    </row>
    <row r="120" spans="1:12" x14ac:dyDescent="0.15">
      <c r="A120" s="36">
        <v>42786</v>
      </c>
      <c r="B120" s="37">
        <f>B32-$B$2</f>
        <v>128153.15000000014</v>
      </c>
      <c r="C120" s="37">
        <f>C32-C$2</f>
        <v>135009.42000000016</v>
      </c>
      <c r="D120" s="37">
        <f>D32-D$2</f>
        <v>2976985</v>
      </c>
      <c r="E120" s="37">
        <f t="shared" si="7"/>
        <v>2841975.58</v>
      </c>
      <c r="F120" s="37">
        <v>81825693.890000001</v>
      </c>
      <c r="G120" s="46">
        <f t="shared" ref="G120:G122" si="8">E120/L120</f>
        <v>3.4438494850492551E-2</v>
      </c>
      <c r="H120" s="46">
        <f t="shared" ref="H120:H123" si="9">E120/150000000</f>
        <v>1.8946503866666665E-2</v>
      </c>
      <c r="I120" s="37"/>
      <c r="J120" s="37"/>
      <c r="K120" s="47"/>
      <c r="L120" s="5">
        <f>AVERAGE($F$91:F120)</f>
        <v>82523222.700000003</v>
      </c>
    </row>
    <row r="121" spans="1:12" x14ac:dyDescent="0.15">
      <c r="A121" s="36">
        <v>42787</v>
      </c>
      <c r="B121" s="37">
        <f>B33-$B$2</f>
        <v>129695.65000000014</v>
      </c>
      <c r="C121" s="37">
        <f>C33-C$2</f>
        <v>141520.89000000013</v>
      </c>
      <c r="D121" s="37">
        <f>D33-D$2</f>
        <v>2920783</v>
      </c>
      <c r="E121" s="37">
        <f t="shared" si="7"/>
        <v>2779262.11</v>
      </c>
      <c r="F121" s="37">
        <v>84084215.689999998</v>
      </c>
      <c r="G121" s="46">
        <f t="shared" si="8"/>
        <v>3.3658007808952714E-2</v>
      </c>
      <c r="H121" s="46">
        <f t="shared" si="9"/>
        <v>1.8528414066666665E-2</v>
      </c>
      <c r="I121" s="37"/>
      <c r="J121" s="37"/>
      <c r="K121" s="47"/>
      <c r="L121" s="5">
        <f>AVERAGE($F$91:F121)</f>
        <v>82573577.312580645</v>
      </c>
    </row>
    <row r="122" spans="1:12" x14ac:dyDescent="0.15">
      <c r="A122" s="36">
        <v>42788</v>
      </c>
      <c r="B122" s="37">
        <f>B34-$B$2</f>
        <v>131483.15000000014</v>
      </c>
      <c r="C122" s="37">
        <f>C34-C$2</f>
        <v>144613.26000000013</v>
      </c>
      <c r="D122" s="37">
        <f>D34-D$2</f>
        <v>2939925</v>
      </c>
      <c r="E122" s="37">
        <f t="shared" si="7"/>
        <v>2795311.7399999998</v>
      </c>
      <c r="F122" s="37">
        <v>85253255.560000002</v>
      </c>
      <c r="G122" s="46">
        <f t="shared" si="8"/>
        <v>3.3818079665969274E-2</v>
      </c>
      <c r="H122" s="46">
        <f t="shared" si="9"/>
        <v>1.8635411599999999E-2</v>
      </c>
      <c r="I122" s="37"/>
      <c r="J122" s="37"/>
      <c r="K122" s="47"/>
      <c r="L122" s="5">
        <f>AVERAGE($F$91:F122)</f>
        <v>82657317.2578125</v>
      </c>
    </row>
    <row r="123" spans="1:12" x14ac:dyDescent="0.15">
      <c r="A123" s="36">
        <v>42789</v>
      </c>
      <c r="B123" s="37">
        <f>B35-$B$2</f>
        <v>134278.15000000014</v>
      </c>
      <c r="C123" s="37">
        <f>C35-C$2</f>
        <v>150221.91000000015</v>
      </c>
      <c r="D123" s="37">
        <f>D35-D$2</f>
        <v>2803702</v>
      </c>
      <c r="E123" s="37">
        <f t="shared" si="7"/>
        <v>2653480.09</v>
      </c>
      <c r="F123" s="37">
        <v>101176911.78999999</v>
      </c>
      <c r="G123" s="46">
        <f>E123/L123</f>
        <v>3.1885693025058968E-2</v>
      </c>
      <c r="H123" s="46">
        <f t="shared" si="9"/>
        <v>1.7689867266666666E-2</v>
      </c>
      <c r="I123" s="37"/>
      <c r="J123" s="37"/>
      <c r="K123" s="47"/>
      <c r="L123" s="5">
        <f>AVERAGE($F$91:F123)</f>
        <v>83218517.092121214</v>
      </c>
    </row>
    <row r="124" spans="1:12" x14ac:dyDescent="0.15">
      <c r="A124" s="36">
        <v>42790</v>
      </c>
      <c r="B124" s="37">
        <f>B36-$B$2</f>
        <v>134778.15000000014</v>
      </c>
      <c r="C124" s="37">
        <f>C36-C$2</f>
        <v>155844.67000000004</v>
      </c>
      <c r="D124" s="37">
        <f>D36-D$2</f>
        <v>2825213</v>
      </c>
      <c r="E124" s="37">
        <f t="shared" ref="E124:E128" si="10">D124-C124</f>
        <v>2669368.33</v>
      </c>
      <c r="F124" s="37">
        <v>122984844.03</v>
      </c>
      <c r="G124" s="46">
        <f>E124/L124</f>
        <v>3.1632041215704176E-2</v>
      </c>
      <c r="H124" s="46">
        <f t="shared" ref="H124:H128" si="11">E124/150000000</f>
        <v>1.7795788866666669E-2</v>
      </c>
      <c r="I124" s="37"/>
      <c r="J124" s="37"/>
      <c r="K124" s="47"/>
      <c r="L124" s="5">
        <f>AVERAGE($F$91:F124)</f>
        <v>84388114.943235293</v>
      </c>
    </row>
    <row r="125" spans="1:12" x14ac:dyDescent="0.15">
      <c r="A125" s="36">
        <v>42793</v>
      </c>
      <c r="B125" s="37">
        <f>B37-$B$2</f>
        <v>140115.64000000013</v>
      </c>
      <c r="C125" s="37">
        <f>C37-C$2</f>
        <v>159902.82000000018</v>
      </c>
      <c r="D125" s="37">
        <f>D37-D$2</f>
        <v>2915491</v>
      </c>
      <c r="E125" s="37">
        <f t="shared" si="10"/>
        <v>2755588.1799999997</v>
      </c>
      <c r="F125" s="37">
        <v>144967329.88999999</v>
      </c>
      <c r="G125" s="46">
        <f t="shared" ref="G125:G128" si="12">E125/L125</f>
        <v>3.1997466190741154E-2</v>
      </c>
      <c r="H125" s="46">
        <f t="shared" si="11"/>
        <v>1.8370587866666666E-2</v>
      </c>
      <c r="I125" s="37"/>
      <c r="J125" s="37"/>
      <c r="K125" s="47"/>
      <c r="L125" s="5">
        <f>AVERAGE($F$91:F125)</f>
        <v>86118949.656000003</v>
      </c>
    </row>
    <row r="126" spans="1:12" x14ac:dyDescent="0.15">
      <c r="A126" s="36">
        <v>42794</v>
      </c>
      <c r="B126" s="37">
        <f>B38-$B$2</f>
        <v>144583.16000000015</v>
      </c>
      <c r="C126" s="37">
        <f>C38-C$2</f>
        <v>163106.3400000002</v>
      </c>
      <c r="D126" s="37">
        <f>D38-D$2</f>
        <v>2415271</v>
      </c>
      <c r="E126" s="37">
        <f t="shared" si="10"/>
        <v>2252164.6599999997</v>
      </c>
      <c r="F126" s="37">
        <v>149487956.31</v>
      </c>
      <c r="G126" s="46">
        <f t="shared" si="12"/>
        <v>2.5627960473913244E-2</v>
      </c>
      <c r="H126" s="46">
        <f t="shared" si="11"/>
        <v>1.5014431066666665E-2</v>
      </c>
      <c r="I126" s="37"/>
      <c r="J126" s="37"/>
      <c r="K126" s="47"/>
      <c r="L126" s="5">
        <f>AVERAGE($F$91:F126)</f>
        <v>87879199.840833336</v>
      </c>
    </row>
    <row r="127" spans="1:12" x14ac:dyDescent="0.15">
      <c r="A127" s="36">
        <v>42795</v>
      </c>
      <c r="B127" s="37">
        <f>B39-$B$2</f>
        <v>145249.8400000002</v>
      </c>
      <c r="C127" s="37">
        <f>C39-C$2</f>
        <v>168559.49000000022</v>
      </c>
      <c r="D127" s="37">
        <f>D39-D$2</f>
        <v>2622101</v>
      </c>
      <c r="E127" s="37">
        <f t="shared" si="10"/>
        <v>2453541.5099999998</v>
      </c>
      <c r="F127" s="37">
        <v>152707123.09999999</v>
      </c>
      <c r="G127" s="46">
        <f t="shared" si="12"/>
        <v>2.7373711517998108E-2</v>
      </c>
      <c r="H127" s="46">
        <f t="shared" si="11"/>
        <v>1.6356943399999997E-2</v>
      </c>
      <c r="I127" s="37"/>
      <c r="J127" s="37"/>
      <c r="K127" s="47"/>
      <c r="L127" s="5">
        <f>AVERAGE($F$91:F127)</f>
        <v>89631305.874864861</v>
      </c>
    </row>
    <row r="128" spans="1:12" x14ac:dyDescent="0.15">
      <c r="A128" s="36">
        <v>42796</v>
      </c>
      <c r="B128" s="37">
        <f>B40-$B$2</f>
        <v>145249.8400000002</v>
      </c>
      <c r="C128" s="37">
        <f>C40-C$2</f>
        <v>174536.19999999995</v>
      </c>
      <c r="D128" s="37">
        <f>D40-D$2</f>
        <v>2371213</v>
      </c>
      <c r="E128" s="37">
        <f t="shared" si="10"/>
        <v>2196676.7999999998</v>
      </c>
      <c r="F128" s="37">
        <v>140725291.59</v>
      </c>
      <c r="G128" s="46">
        <f t="shared" si="12"/>
        <v>2.4145704253045682E-2</v>
      </c>
      <c r="H128" s="46">
        <f t="shared" si="11"/>
        <v>1.4644511999999998E-2</v>
      </c>
      <c r="I128" s="37"/>
      <c r="J128" s="37"/>
      <c r="K128" s="47"/>
      <c r="L128" s="5">
        <f>AVERAGE($F$91:F128)</f>
        <v>90975884.446315795</v>
      </c>
    </row>
    <row r="129" spans="1:12" x14ac:dyDescent="0.15">
      <c r="A129" s="36">
        <v>42797</v>
      </c>
      <c r="B129" s="37">
        <f>B41-$B$2</f>
        <v>145249.8400000002</v>
      </c>
      <c r="C129" s="37">
        <f>C41-C$2</f>
        <v>182112.76000000013</v>
      </c>
      <c r="D129" s="37">
        <f>D41-D$2</f>
        <v>2584861</v>
      </c>
      <c r="E129" s="37">
        <f t="shared" ref="E129:E133" si="13">D129-C129</f>
        <v>2402748.2399999998</v>
      </c>
      <c r="F129" s="37">
        <v>140725292.59</v>
      </c>
      <c r="G129" s="46">
        <f t="shared" ref="G129:G133" si="14">E129/L129</f>
        <v>2.6045624969027473E-2</v>
      </c>
      <c r="H129" s="46">
        <f t="shared" ref="H129:H132" si="15">E129/150000000</f>
        <v>1.60183216E-2</v>
      </c>
      <c r="I129" s="37"/>
      <c r="J129" s="37"/>
      <c r="K129" s="47"/>
      <c r="L129" s="5">
        <f>AVERAGE($F$91:F129)</f>
        <v>92251510.296153858</v>
      </c>
    </row>
    <row r="130" spans="1:12" x14ac:dyDescent="0.15">
      <c r="A130" s="36">
        <v>42800</v>
      </c>
      <c r="B130" s="37">
        <f>B42-$B$2</f>
        <v>145249.8400000002</v>
      </c>
      <c r="C130" s="37">
        <f>C42-C$2</f>
        <v>187509.5900000002</v>
      </c>
      <c r="D130" s="37">
        <f>D42-D$2</f>
        <v>2716560</v>
      </c>
      <c r="E130" s="37">
        <f t="shared" si="13"/>
        <v>2529050.4099999997</v>
      </c>
      <c r="F130" s="37">
        <v>140725293.59</v>
      </c>
      <c r="G130" s="46">
        <f t="shared" si="14"/>
        <v>2.7059272730876192E-2</v>
      </c>
      <c r="H130" s="46">
        <f t="shared" si="15"/>
        <v>1.6860336066666665E-2</v>
      </c>
      <c r="I130" s="37"/>
      <c r="J130" s="37"/>
      <c r="K130" s="47"/>
      <c r="L130" s="5">
        <f>AVERAGE($F$91:F130)</f>
        <v>93463354.878500015</v>
      </c>
    </row>
    <row r="131" spans="1:12" x14ac:dyDescent="0.15">
      <c r="A131" s="36">
        <v>42801</v>
      </c>
      <c r="B131" s="37">
        <f>B43-$B$2</f>
        <v>145249.8400000002</v>
      </c>
      <c r="C131" s="37">
        <f>C43-C$2</f>
        <v>190570.48000000021</v>
      </c>
      <c r="D131" s="37">
        <f>D43-D$2</f>
        <v>2874989</v>
      </c>
      <c r="E131" s="37">
        <f t="shared" si="13"/>
        <v>2684418.5199999996</v>
      </c>
      <c r="F131" s="37">
        <v>140725294.59</v>
      </c>
      <c r="G131" s="46">
        <f t="shared" si="14"/>
        <v>2.8371693002589092E-2</v>
      </c>
      <c r="H131" s="46">
        <f t="shared" si="15"/>
        <v>1.7896123466666664E-2</v>
      </c>
      <c r="I131" s="37"/>
      <c r="J131" s="37"/>
      <c r="K131" s="47"/>
      <c r="L131" s="5">
        <f>AVERAGE($F$91:F131)</f>
        <v>94616085.115365863</v>
      </c>
    </row>
    <row r="132" spans="1:12" x14ac:dyDescent="0.15">
      <c r="A132" s="36">
        <v>42802</v>
      </c>
      <c r="B132" s="37">
        <f>B44-$B$2</f>
        <v>145249.8400000002</v>
      </c>
      <c r="C132" s="37">
        <f>C44-C$2</f>
        <v>195517.64000000013</v>
      </c>
      <c r="D132" s="37">
        <f>D44-D$2</f>
        <v>3160576</v>
      </c>
      <c r="E132" s="37">
        <f t="shared" si="13"/>
        <v>2965058.36</v>
      </c>
      <c r="F132" s="37">
        <v>140725295.59</v>
      </c>
      <c r="G132" s="46">
        <f t="shared" si="14"/>
        <v>3.0978338916794412E-2</v>
      </c>
      <c r="H132" s="46">
        <f t="shared" si="15"/>
        <v>1.9767055733333334E-2</v>
      </c>
      <c r="I132" s="37"/>
      <c r="J132" s="37"/>
      <c r="K132" s="47"/>
      <c r="L132" s="5">
        <f>AVERAGE($F$91:F132)</f>
        <v>95713923.460000008</v>
      </c>
    </row>
    <row r="133" spans="1:12" x14ac:dyDescent="0.15">
      <c r="A133" s="36">
        <v>42803</v>
      </c>
      <c r="B133" s="37">
        <f>B45-$B$2</f>
        <v>145249.8400000002</v>
      </c>
      <c r="C133" s="37">
        <f>C45-C$2</f>
        <v>199889.82000000007</v>
      </c>
      <c r="D133" s="37">
        <f>D45-D$2</f>
        <v>3239519</v>
      </c>
      <c r="E133" s="37">
        <f t="shared" si="13"/>
        <v>3039629.1799999997</v>
      </c>
      <c r="F133" s="37">
        <v>140725296.59</v>
      </c>
      <c r="G133" s="46">
        <f t="shared" si="14"/>
        <v>3.1413881805482456E-2</v>
      </c>
      <c r="H133" s="46">
        <f>E133/150000000</f>
        <v>2.0264194533333332E-2</v>
      </c>
      <c r="I133" s="37"/>
      <c r="J133" s="37"/>
      <c r="K133" s="47"/>
      <c r="L133" s="5">
        <f>AVERAGE($F$91:F133)</f>
        <v>96760699.579302341</v>
      </c>
    </row>
    <row r="134" spans="1:12" x14ac:dyDescent="0.15">
      <c r="A134" s="36">
        <v>42804</v>
      </c>
      <c r="B134" s="37">
        <f>B46-$B$2</f>
        <v>145249.8400000002</v>
      </c>
      <c r="C134" s="37">
        <f>C46-C$2</f>
        <v>204595.81000000006</v>
      </c>
      <c r="D134" s="37">
        <f>D46-D$2</f>
        <v>3405616</v>
      </c>
      <c r="E134" s="37">
        <f t="shared" ref="E134:E138" si="16">D134-C134</f>
        <v>3201020.19</v>
      </c>
      <c r="F134" s="37">
        <v>140725297.59</v>
      </c>
      <c r="G134" s="46">
        <f t="shared" ref="G134:G138" si="17">E134/L134</f>
        <v>3.2743695053805921E-2</v>
      </c>
      <c r="H134" s="46">
        <f t="shared" ref="H134:H138" si="18">E134/150000000</f>
        <v>2.1340134600000001E-2</v>
      </c>
      <c r="I134" s="37"/>
      <c r="J134" s="37"/>
      <c r="K134" s="47"/>
      <c r="L134" s="5">
        <f>AVERAGE($F$91:F134)</f>
        <v>97759894.988636389</v>
      </c>
    </row>
    <row r="135" spans="1:12" x14ac:dyDescent="0.15">
      <c r="A135" s="36">
        <v>42807</v>
      </c>
      <c r="B135" s="37">
        <f>B47-$B$2</f>
        <v>145249.8400000002</v>
      </c>
      <c r="C135" s="37">
        <f>C47-C$2</f>
        <v>214215.82000000007</v>
      </c>
      <c r="D135" s="37">
        <f>D47-D$2</f>
        <v>3791053</v>
      </c>
      <c r="E135" s="37">
        <f t="shared" si="16"/>
        <v>3576837.1799999997</v>
      </c>
      <c r="F135" s="37">
        <v>140725298.59</v>
      </c>
      <c r="G135" s="46">
        <f>E135/L135</f>
        <v>3.6234095244210542E-2</v>
      </c>
      <c r="H135" s="46">
        <f t="shared" si="18"/>
        <v>2.3845581199999997E-2</v>
      </c>
      <c r="I135" s="37"/>
      <c r="J135" s="37"/>
      <c r="K135" s="47"/>
      <c r="L135" s="5">
        <f>AVERAGE($F$91:F135)</f>
        <v>98714681.735333353</v>
      </c>
    </row>
    <row r="136" spans="1:12" x14ac:dyDescent="0.15">
      <c r="A136" s="36">
        <v>42808</v>
      </c>
      <c r="B136" s="37">
        <f>B48-$B$2</f>
        <v>145249.8400000002</v>
      </c>
      <c r="C136" s="37">
        <f>C48-C$2</f>
        <v>217907.59000000008</v>
      </c>
      <c r="D136" s="37">
        <f>D48-D$2</f>
        <v>3622399</v>
      </c>
      <c r="E136" s="37">
        <f t="shared" si="16"/>
        <v>3404491.41</v>
      </c>
      <c r="F136" s="37">
        <v>140725299.59</v>
      </c>
      <c r="G136" s="46">
        <f t="shared" si="17"/>
        <v>3.4172049146044679E-2</v>
      </c>
      <c r="H136" s="46">
        <f t="shared" si="18"/>
        <v>2.2696609400000001E-2</v>
      </c>
      <c r="I136" s="37"/>
      <c r="J136" s="37"/>
      <c r="K136" s="47"/>
      <c r="L136" s="5">
        <f>AVERAGE($F$91:F136)</f>
        <v>99627956.036521763</v>
      </c>
    </row>
    <row r="137" spans="1:12" x14ac:dyDescent="0.15">
      <c r="A137" s="36">
        <v>42809</v>
      </c>
      <c r="B137" s="37">
        <f>B49-$B$2</f>
        <v>145483.17000000016</v>
      </c>
      <c r="C137" s="37">
        <f>C49-C$2</f>
        <v>223250.06000000006</v>
      </c>
      <c r="D137" s="37">
        <f>D49-D$2</f>
        <v>3641666</v>
      </c>
      <c r="E137" s="37">
        <f t="shared" si="16"/>
        <v>3418415.94</v>
      </c>
      <c r="F137" s="37">
        <v>140725300.59</v>
      </c>
      <c r="G137" s="46">
        <f t="shared" si="17"/>
        <v>3.4013287655381107E-2</v>
      </c>
      <c r="H137" s="46">
        <f t="shared" si="18"/>
        <v>2.2789439599999999E-2</v>
      </c>
      <c r="I137" s="37"/>
      <c r="J137" s="37"/>
      <c r="K137" s="47"/>
      <c r="L137" s="5">
        <f>AVERAGE($F$91:F137)</f>
        <v>100502367.62276599</v>
      </c>
    </row>
    <row r="138" spans="1:12" x14ac:dyDescent="0.15">
      <c r="A138" s="36">
        <v>42810</v>
      </c>
      <c r="B138" s="37">
        <f>B50-$B$2</f>
        <v>149466.50000000012</v>
      </c>
      <c r="C138" s="37">
        <f>C50-C$2</f>
        <v>232225.03000000003</v>
      </c>
      <c r="D138" s="37">
        <f>D50-D$2</f>
        <v>3677614</v>
      </c>
      <c r="E138" s="37">
        <f t="shared" si="16"/>
        <v>3445388.9699999997</v>
      </c>
      <c r="F138" s="37">
        <v>140725301.59</v>
      </c>
      <c r="G138" s="46">
        <f t="shared" si="17"/>
        <v>3.3998196433347887E-2</v>
      </c>
      <c r="H138" s="46">
        <f t="shared" si="18"/>
        <v>2.2969259799999999E-2</v>
      </c>
      <c r="I138" s="37"/>
      <c r="J138" s="37"/>
      <c r="K138" s="47"/>
      <c r="L138" s="5">
        <f>AVERAGE($F$91:F138)</f>
        <v>101340345.41375004</v>
      </c>
    </row>
    <row r="139" spans="1:12" x14ac:dyDescent="0.15">
      <c r="A139" s="36">
        <v>42811</v>
      </c>
      <c r="B139" s="37">
        <f t="shared" ref="B139:B143" si="19">B51-$B$2</f>
        <v>149466.50000000012</v>
      </c>
      <c r="C139" s="37">
        <f t="shared" ref="C139:D139" si="20">C51-C$2</f>
        <v>250381.39999999991</v>
      </c>
      <c r="D139" s="37">
        <f t="shared" si="20"/>
        <v>4179637</v>
      </c>
      <c r="E139" s="37">
        <f t="shared" ref="E139:E143" si="21">D139-C139</f>
        <v>3929255.6</v>
      </c>
      <c r="F139" s="37">
        <v>140725302.59</v>
      </c>
      <c r="G139" s="46">
        <f t="shared" ref="G139:G143" si="22">E139/L139</f>
        <v>3.846776102311724E-2</v>
      </c>
      <c r="H139" s="46">
        <f t="shared" ref="H139:H143" si="23">E139/150000000</f>
        <v>2.6195037333333334E-2</v>
      </c>
      <c r="I139" s="37"/>
      <c r="J139" s="37"/>
      <c r="K139" s="47"/>
      <c r="L139" s="5">
        <f>AVERAGE($F$91:F139)</f>
        <v>102144120.05000004</v>
      </c>
    </row>
    <row r="140" spans="1:12" x14ac:dyDescent="0.15">
      <c r="A140" s="36">
        <v>42814</v>
      </c>
      <c r="B140" s="37">
        <f t="shared" si="19"/>
        <v>153295.10000000009</v>
      </c>
      <c r="C140" s="37">
        <f t="shared" ref="C140:D140" si="24">C52-C$2</f>
        <v>253390.87</v>
      </c>
      <c r="D140" s="37">
        <f t="shared" si="24"/>
        <v>4116818</v>
      </c>
      <c r="E140" s="37">
        <f t="shared" si="21"/>
        <v>3863427.13</v>
      </c>
      <c r="F140" s="37">
        <v>140725303.59</v>
      </c>
      <c r="G140" s="46">
        <f t="shared" si="22"/>
        <v>3.7539709575252989E-2</v>
      </c>
      <c r="H140" s="46">
        <f t="shared" si="23"/>
        <v>2.5756180866666666E-2</v>
      </c>
      <c r="I140" s="37"/>
      <c r="J140" s="37"/>
      <c r="K140" s="47"/>
      <c r="L140" s="5">
        <f>AVERAGE($F$91:F140)</f>
        <v>102915743.72080004</v>
      </c>
    </row>
    <row r="141" spans="1:12" x14ac:dyDescent="0.15">
      <c r="A141" s="36">
        <v>42815</v>
      </c>
      <c r="B141" s="37">
        <f t="shared" si="19"/>
        <v>156475.51000000013</v>
      </c>
      <c r="C141" s="37">
        <f t="shared" ref="C141:D141" si="25">C53-C$2</f>
        <v>263433.27999999991</v>
      </c>
      <c r="D141" s="37">
        <f t="shared" si="25"/>
        <v>4153717</v>
      </c>
      <c r="E141" s="37">
        <f t="shared" si="21"/>
        <v>3890283.72</v>
      </c>
      <c r="F141" s="37">
        <v>140725304.59</v>
      </c>
      <c r="G141" s="46">
        <f t="shared" si="22"/>
        <v>3.7530313239902295E-2</v>
      </c>
      <c r="H141" s="46">
        <f t="shared" si="23"/>
        <v>2.59352248E-2</v>
      </c>
      <c r="I141" s="37"/>
      <c r="J141" s="37"/>
      <c r="K141" s="47"/>
      <c r="L141" s="5">
        <f>AVERAGE($F$91:F141)</f>
        <v>103657107.6594118</v>
      </c>
    </row>
    <row r="142" spans="1:12" x14ac:dyDescent="0.15">
      <c r="A142" s="36">
        <v>42816</v>
      </c>
      <c r="B142" s="37">
        <f t="shared" si="19"/>
        <v>159321.35000000009</v>
      </c>
      <c r="C142" s="37">
        <f t="shared" ref="C142:D142" si="26">C54-C$2</f>
        <v>271395.34999999998</v>
      </c>
      <c r="D142" s="37">
        <f t="shared" si="26"/>
        <v>4284706</v>
      </c>
      <c r="E142" s="37">
        <f t="shared" si="21"/>
        <v>4013310.65</v>
      </c>
      <c r="F142" s="37">
        <v>140725305.59</v>
      </c>
      <c r="G142" s="46">
        <f t="shared" si="22"/>
        <v>3.8452738139712853E-2</v>
      </c>
      <c r="H142" s="46">
        <f t="shared" si="23"/>
        <v>2.6755404333333333E-2</v>
      </c>
      <c r="I142" s="37"/>
      <c r="J142" s="37"/>
      <c r="K142" s="47"/>
      <c r="L142" s="5">
        <f>AVERAGE($F$91:F142)</f>
        <v>104369957.61961542</v>
      </c>
    </row>
    <row r="143" spans="1:12" x14ac:dyDescent="0.15">
      <c r="A143" s="36">
        <v>42817</v>
      </c>
      <c r="B143" s="37">
        <f t="shared" si="19"/>
        <v>161619.26000000013</v>
      </c>
      <c r="C143" s="37">
        <f t="shared" ref="C143:D143" si="27">C55-C$2</f>
        <v>279089.95999999996</v>
      </c>
      <c r="D143" s="37">
        <f t="shared" si="27"/>
        <v>4348849</v>
      </c>
      <c r="E143" s="37">
        <f>D143-C143</f>
        <v>4069759.04</v>
      </c>
      <c r="F143" s="37">
        <v>140725306.59</v>
      </c>
      <c r="G143" s="46">
        <f t="shared" si="22"/>
        <v>3.8738983203955392E-2</v>
      </c>
      <c r="H143" s="46">
        <f t="shared" si="23"/>
        <v>2.7131726933333333E-2</v>
      </c>
      <c r="I143" s="37"/>
      <c r="J143" s="37"/>
      <c r="K143" s="47"/>
      <c r="L143" s="5">
        <f>AVERAGE($F$91:F143)</f>
        <v>105055907.60018872</v>
      </c>
    </row>
    <row r="144" spans="1:12" x14ac:dyDescent="0.15">
      <c r="A144" s="36"/>
      <c r="B144" s="37"/>
      <c r="C144" s="37"/>
      <c r="D144" s="37"/>
      <c r="E144" s="37"/>
      <c r="F144" s="37"/>
      <c r="G144" s="46"/>
      <c r="H144" s="46"/>
      <c r="I144" s="37"/>
      <c r="J144" s="37"/>
      <c r="K144" s="47"/>
      <c r="L144" s="5"/>
    </row>
    <row r="145" spans="1:12" x14ac:dyDescent="0.15">
      <c r="A145" s="36"/>
      <c r="B145" s="37"/>
      <c r="C145" s="37"/>
      <c r="D145" s="37"/>
      <c r="E145" s="37"/>
      <c r="F145" s="37"/>
      <c r="G145" s="46"/>
      <c r="H145" s="46"/>
      <c r="I145" s="37"/>
      <c r="J145" s="37"/>
      <c r="K145" s="47"/>
      <c r="L145" s="5"/>
    </row>
    <row r="146" spans="1:12" x14ac:dyDescent="0.15">
      <c r="A146" s="36"/>
      <c r="B146" s="37"/>
      <c r="C146" s="37"/>
      <c r="D146" s="37"/>
      <c r="E146" s="37"/>
      <c r="F146" s="37"/>
      <c r="G146" s="46"/>
      <c r="H146" s="46"/>
      <c r="I146" s="37"/>
      <c r="J146" s="37"/>
      <c r="K146" s="47"/>
      <c r="L146" s="5"/>
    </row>
    <row r="147" spans="1:12" x14ac:dyDescent="0.15">
      <c r="A147" s="36"/>
      <c r="B147" s="37"/>
      <c r="C147" s="37"/>
      <c r="D147" s="37"/>
      <c r="E147" s="37"/>
      <c r="F147" s="37"/>
      <c r="G147" s="46"/>
      <c r="H147" s="46"/>
      <c r="I147" s="37"/>
      <c r="J147" s="37"/>
      <c r="K147" s="47"/>
      <c r="L147" s="5"/>
    </row>
    <row r="148" spans="1:12" x14ac:dyDescent="0.15">
      <c r="A148" s="36"/>
      <c r="B148" s="37"/>
      <c r="C148" s="37"/>
      <c r="D148" s="37"/>
      <c r="E148" s="37"/>
      <c r="F148" s="37"/>
      <c r="G148" s="46"/>
      <c r="H148" s="46"/>
      <c r="I148" s="37"/>
      <c r="J148" s="37"/>
      <c r="K148" s="47"/>
      <c r="L148" s="5"/>
    </row>
    <row r="149" spans="1:12" x14ac:dyDescent="0.15">
      <c r="A149" s="36"/>
      <c r="B149" s="37"/>
      <c r="C149" s="37"/>
      <c r="D149" s="37"/>
      <c r="E149" s="37"/>
      <c r="F149" s="37"/>
      <c r="G149" s="46"/>
      <c r="H149" s="46"/>
      <c r="I149" s="37"/>
      <c r="J149" s="37"/>
      <c r="K149" s="47"/>
      <c r="L149" s="5"/>
    </row>
    <row r="150" spans="1:12" x14ac:dyDescent="0.15">
      <c r="A150" s="36"/>
      <c r="B150" s="37"/>
      <c r="C150" s="37"/>
      <c r="D150" s="37"/>
      <c r="E150" s="37"/>
      <c r="F150" s="37"/>
      <c r="G150" s="46"/>
      <c r="H150" s="46"/>
      <c r="I150" s="37"/>
      <c r="J150" s="37"/>
      <c r="K150" s="47"/>
      <c r="L150" s="5"/>
    </row>
    <row r="151" spans="1:12" x14ac:dyDescent="0.15">
      <c r="A151" s="36"/>
      <c r="B151" s="37"/>
      <c r="C151" s="37"/>
      <c r="D151" s="37"/>
      <c r="E151" s="37"/>
      <c r="F151" s="37"/>
      <c r="G151" s="46"/>
      <c r="H151" s="46"/>
      <c r="I151" s="37"/>
      <c r="J151" s="37"/>
      <c r="K151" s="47"/>
      <c r="L151" s="5"/>
    </row>
    <row r="152" spans="1:12" x14ac:dyDescent="0.15">
      <c r="A152" s="36"/>
      <c r="B152" s="37"/>
      <c r="C152" s="37"/>
      <c r="D152" s="37"/>
      <c r="E152" s="37"/>
      <c r="F152" s="37"/>
      <c r="G152" s="46"/>
      <c r="H152" s="46"/>
      <c r="I152" s="37"/>
      <c r="J152" s="37"/>
      <c r="K152" s="47"/>
      <c r="L152" s="5"/>
    </row>
    <row r="153" spans="1:12" x14ac:dyDescent="0.15">
      <c r="A153" s="36"/>
      <c r="B153" s="37"/>
      <c r="C153" s="37"/>
      <c r="D153" s="37"/>
      <c r="E153" s="37"/>
      <c r="F153" s="37"/>
      <c r="G153" s="46"/>
      <c r="H153" s="46"/>
      <c r="I153" s="37"/>
      <c r="J153" s="37"/>
      <c r="K153" s="47"/>
      <c r="L153" s="5"/>
    </row>
    <row r="154" spans="1:12" x14ac:dyDescent="0.15">
      <c r="A154" s="36"/>
      <c r="B154" s="37"/>
      <c r="C154" s="37"/>
      <c r="D154" s="37"/>
      <c r="E154" s="37"/>
      <c r="F154" s="37"/>
      <c r="G154" s="46"/>
      <c r="H154" s="46"/>
      <c r="I154" s="37"/>
      <c r="J154" s="37"/>
      <c r="K154" s="47"/>
      <c r="L154" s="5"/>
    </row>
    <row r="155" spans="1:12" x14ac:dyDescent="0.15">
      <c r="A155" s="36"/>
      <c r="B155" s="37"/>
      <c r="C155" s="37"/>
      <c r="D155" s="37"/>
      <c r="E155" s="37"/>
      <c r="F155" s="37"/>
      <c r="G155" s="46"/>
      <c r="H155" s="46"/>
      <c r="I155" s="37"/>
      <c r="J155" s="37"/>
      <c r="K155" s="47"/>
      <c r="L155" s="5"/>
    </row>
    <row r="156" spans="1:12" x14ac:dyDescent="0.15">
      <c r="A156" s="36"/>
      <c r="B156" s="37"/>
      <c r="C156" s="37"/>
      <c r="D156" s="37"/>
      <c r="E156" s="37"/>
      <c r="F156" s="37"/>
      <c r="G156" s="46"/>
      <c r="H156" s="46"/>
      <c r="I156" s="37"/>
      <c r="J156" s="37"/>
      <c r="K156" s="47"/>
      <c r="L156" s="5"/>
    </row>
    <row r="157" spans="1:12" x14ac:dyDescent="0.15">
      <c r="A157" s="36"/>
      <c r="B157" s="37"/>
      <c r="C157" s="37"/>
      <c r="D157" s="37"/>
      <c r="E157" s="37"/>
      <c r="F157" s="37"/>
      <c r="G157" s="46"/>
      <c r="H157" s="46"/>
      <c r="I157" s="37"/>
      <c r="J157" s="37"/>
      <c r="K157" s="47"/>
      <c r="L157" s="5"/>
    </row>
    <row r="158" spans="1:12" x14ac:dyDescent="0.15">
      <c r="A158" s="36"/>
      <c r="B158" s="37"/>
      <c r="C158" s="37"/>
      <c r="D158" s="37"/>
      <c r="E158" s="37"/>
      <c r="F158" s="37"/>
      <c r="G158" s="46"/>
      <c r="H158" s="46"/>
      <c r="I158" s="37"/>
      <c r="J158" s="37"/>
      <c r="K158" s="47"/>
      <c r="L158" s="5"/>
    </row>
    <row r="159" spans="1:12" x14ac:dyDescent="0.15">
      <c r="A159" s="36"/>
      <c r="B159" s="37"/>
      <c r="C159" s="37"/>
      <c r="D159" s="37"/>
      <c r="E159" s="37"/>
      <c r="F159" s="37"/>
      <c r="G159" s="46"/>
      <c r="H159" s="46"/>
      <c r="I159" s="37"/>
      <c r="J159" s="37"/>
      <c r="K159" s="47"/>
      <c r="L159" s="5"/>
    </row>
    <row r="160" spans="1:12" x14ac:dyDescent="0.15">
      <c r="A160" s="36"/>
      <c r="B160" s="37"/>
      <c r="C160" s="37"/>
      <c r="D160" s="37"/>
      <c r="E160" s="37"/>
      <c r="F160" s="37"/>
      <c r="G160" s="46"/>
      <c r="H160" s="46"/>
      <c r="I160" s="37"/>
      <c r="J160" s="37"/>
      <c r="K160" s="47"/>
      <c r="L160" s="5"/>
    </row>
    <row r="161" spans="1:12" x14ac:dyDescent="0.15">
      <c r="A161" s="36"/>
      <c r="B161" s="37"/>
      <c r="C161" s="37"/>
      <c r="D161" s="37"/>
      <c r="E161" s="37"/>
      <c r="F161" s="37"/>
      <c r="G161" s="46"/>
      <c r="H161" s="46"/>
      <c r="I161" s="37"/>
      <c r="J161" s="37"/>
      <c r="K161" s="47"/>
      <c r="L161" s="5"/>
    </row>
    <row r="162" spans="1:12" x14ac:dyDescent="0.15">
      <c r="A162" s="36"/>
      <c r="B162" s="37"/>
      <c r="C162" s="37"/>
      <c r="D162" s="37"/>
      <c r="E162" s="37"/>
      <c r="F162" s="37"/>
      <c r="G162" s="46"/>
      <c r="H162" s="46"/>
      <c r="I162" s="37"/>
      <c r="J162" s="37"/>
      <c r="K162" s="47"/>
      <c r="L162" s="5"/>
    </row>
    <row r="163" spans="1:12" x14ac:dyDescent="0.15">
      <c r="A163" s="36"/>
      <c r="B163" s="37"/>
      <c r="C163" s="37"/>
      <c r="D163" s="37"/>
      <c r="E163" s="37"/>
      <c r="F163" s="37"/>
      <c r="G163" s="46"/>
      <c r="H163" s="46"/>
      <c r="I163" s="37"/>
      <c r="J163" s="37"/>
      <c r="K163" s="47"/>
      <c r="L163" s="5"/>
    </row>
    <row r="164" spans="1:12" x14ac:dyDescent="0.15">
      <c r="A164" s="36"/>
      <c r="B164" s="37"/>
      <c r="C164" s="37"/>
      <c r="D164" s="37"/>
      <c r="E164" s="37"/>
      <c r="F164" s="37"/>
      <c r="G164" s="46"/>
      <c r="H164" s="46"/>
      <c r="I164" s="37"/>
      <c r="J164" s="37"/>
      <c r="K164" s="47"/>
      <c r="L164" s="5"/>
    </row>
    <row r="165" spans="1:12" x14ac:dyDescent="0.15">
      <c r="C165" s="45"/>
      <c r="E165" s="35"/>
      <c r="I165" s="11"/>
      <c r="J165" s="37"/>
    </row>
    <row r="166" spans="1:12" x14ac:dyDescent="0.15">
      <c r="D166" s="36"/>
      <c r="E166" s="5"/>
      <c r="I166" s="11"/>
      <c r="J166" s="37"/>
    </row>
    <row r="167" spans="1:12" x14ac:dyDescent="0.15">
      <c r="D167" s="36"/>
      <c r="E167" s="5"/>
      <c r="I167" s="11"/>
      <c r="J167" s="37"/>
    </row>
    <row r="168" spans="1:12" x14ac:dyDescent="0.15">
      <c r="D168" s="36"/>
      <c r="E168" s="5"/>
      <c r="I168" s="11"/>
      <c r="J168" s="37"/>
    </row>
    <row r="169" spans="1:12" x14ac:dyDescent="0.15">
      <c r="D169" s="36"/>
      <c r="E169" s="5"/>
      <c r="I169" s="11"/>
      <c r="J169" s="37"/>
    </row>
    <row r="170" spans="1:12" x14ac:dyDescent="0.15">
      <c r="D170" s="36"/>
      <c r="E170" s="5"/>
      <c r="I170" s="11"/>
      <c r="J170" s="37"/>
    </row>
    <row r="178" spans="3:5" x14ac:dyDescent="0.15">
      <c r="C178" s="36">
        <v>42810</v>
      </c>
      <c r="D178" s="37">
        <v>3445388.9699999997</v>
      </c>
    </row>
    <row r="179" spans="3:5" x14ac:dyDescent="0.15">
      <c r="C179" s="36">
        <v>42811</v>
      </c>
      <c r="D179" s="37">
        <v>3929255.6</v>
      </c>
      <c r="E179" s="5">
        <f>D179-$D$178</f>
        <v>483866.63000000035</v>
      </c>
    </row>
    <row r="180" spans="3:5" x14ac:dyDescent="0.15">
      <c r="C180" s="36">
        <v>42814</v>
      </c>
      <c r="D180" s="37">
        <v>3863427.13</v>
      </c>
      <c r="E180" s="5">
        <f t="shared" ref="E180:E183" si="28">D180-$D$178</f>
        <v>418038.16000000015</v>
      </c>
    </row>
    <row r="181" spans="3:5" x14ac:dyDescent="0.15">
      <c r="C181" s="36">
        <v>42815</v>
      </c>
      <c r="D181" s="37">
        <v>3890283.72</v>
      </c>
      <c r="E181" s="5">
        <f t="shared" si="28"/>
        <v>444894.75000000047</v>
      </c>
    </row>
    <row r="182" spans="3:5" x14ac:dyDescent="0.15">
      <c r="C182" s="36">
        <v>42816</v>
      </c>
      <c r="D182" s="37">
        <v>4013310.65</v>
      </c>
      <c r="E182" s="5">
        <f t="shared" si="28"/>
        <v>567921.68000000017</v>
      </c>
    </row>
    <row r="183" spans="3:5" x14ac:dyDescent="0.15">
      <c r="C183" s="36">
        <v>42817</v>
      </c>
      <c r="D183" s="37">
        <v>4069759.04</v>
      </c>
      <c r="E183" s="5">
        <f t="shared" si="28"/>
        <v>624370.0700000003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F123" sqref="F123:G123"/>
    </sheetView>
  </sheetViews>
  <sheetFormatPr defaultRowHeight="13.5" x14ac:dyDescent="0.15"/>
  <cols>
    <col min="1" max="1" width="16.5" customWidth="1"/>
    <col min="2" max="2" width="16.625" customWidth="1"/>
    <col min="3" max="3" width="21.125" customWidth="1"/>
    <col min="4" max="5" width="16.75" customWidth="1"/>
    <col min="6" max="6" width="20.75" customWidth="1"/>
    <col min="7" max="7" width="19.25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2">
        <v>42548</v>
      </c>
      <c r="B2" s="3"/>
      <c r="C2" s="3"/>
      <c r="D2" s="3"/>
      <c r="E2" s="3"/>
      <c r="F2" s="3"/>
      <c r="G2" s="3"/>
    </row>
    <row r="3" spans="1:7" x14ac:dyDescent="0.15">
      <c r="A3" s="2">
        <v>42549</v>
      </c>
      <c r="B3" s="3"/>
      <c r="C3" s="3"/>
      <c r="D3" s="3"/>
      <c r="E3" s="3"/>
      <c r="F3" s="3"/>
      <c r="G3" s="3"/>
    </row>
    <row r="4" spans="1:7" x14ac:dyDescent="0.15">
      <c r="A4" s="2">
        <v>42550</v>
      </c>
      <c r="B4" s="3"/>
      <c r="C4" s="3"/>
      <c r="D4" s="3"/>
      <c r="E4" s="3"/>
      <c r="F4" s="3"/>
      <c r="G4" s="3"/>
    </row>
    <row r="5" spans="1:7" x14ac:dyDescent="0.15">
      <c r="A5" s="2">
        <v>42551</v>
      </c>
      <c r="B5" s="3"/>
      <c r="C5" s="3"/>
      <c r="D5" s="3"/>
      <c r="E5" s="3"/>
      <c r="F5" s="3"/>
      <c r="G5" s="3"/>
    </row>
    <row r="6" spans="1:7" x14ac:dyDescent="0.15">
      <c r="A6" s="2">
        <v>42552</v>
      </c>
      <c r="B6" s="3"/>
      <c r="C6" s="3"/>
      <c r="D6" s="3"/>
      <c r="E6" s="3"/>
      <c r="F6" s="3"/>
      <c r="G6" s="3"/>
    </row>
    <row r="7" spans="1:7" x14ac:dyDescent="0.15">
      <c r="A7" s="2">
        <v>42555</v>
      </c>
      <c r="B7" s="3"/>
      <c r="C7" s="3"/>
      <c r="D7" s="3"/>
      <c r="E7" s="3"/>
      <c r="F7" s="3"/>
      <c r="G7" s="3"/>
    </row>
    <row r="8" spans="1:7" x14ac:dyDescent="0.15">
      <c r="A8" s="2">
        <v>42556</v>
      </c>
      <c r="B8" s="3"/>
      <c r="C8" s="3"/>
      <c r="D8" s="3"/>
      <c r="E8" s="3"/>
      <c r="F8" s="3"/>
      <c r="G8" s="3"/>
    </row>
    <row r="9" spans="1:7" x14ac:dyDescent="0.15">
      <c r="A9" s="2">
        <v>42557</v>
      </c>
      <c r="B9" s="3"/>
      <c r="C9" s="3"/>
      <c r="D9" s="3"/>
      <c r="E9" s="3"/>
      <c r="F9" s="3"/>
      <c r="G9" s="3"/>
    </row>
    <row r="10" spans="1:7" x14ac:dyDescent="0.15">
      <c r="A10" s="2">
        <v>42558</v>
      </c>
      <c r="B10" s="3"/>
      <c r="C10" s="3"/>
      <c r="D10" s="3"/>
      <c r="E10" s="3"/>
      <c r="F10" s="3"/>
      <c r="G10" s="3"/>
    </row>
    <row r="11" spans="1:7" x14ac:dyDescent="0.15">
      <c r="A11" s="2">
        <v>42559</v>
      </c>
      <c r="B11" s="3"/>
      <c r="C11" s="3"/>
      <c r="D11" s="3"/>
      <c r="E11" s="3"/>
      <c r="F11" s="3"/>
      <c r="G11" s="3"/>
    </row>
    <row r="12" spans="1:7" x14ac:dyDescent="0.15">
      <c r="A12" s="2">
        <v>42562</v>
      </c>
      <c r="B12" s="3"/>
      <c r="C12" s="3"/>
      <c r="D12" s="3"/>
      <c r="E12" s="3"/>
      <c r="F12" s="3"/>
      <c r="G12" s="3"/>
    </row>
    <row r="13" spans="1:7" x14ac:dyDescent="0.15">
      <c r="A13" s="2">
        <v>42563</v>
      </c>
      <c r="B13" s="3"/>
      <c r="C13" s="3"/>
      <c r="D13" s="3">
        <v>204474</v>
      </c>
      <c r="E13" s="3"/>
      <c r="F13" s="3"/>
      <c r="G13" s="3"/>
    </row>
    <row r="14" spans="1:7" x14ac:dyDescent="0.15">
      <c r="A14" s="2">
        <v>42564</v>
      </c>
      <c r="B14" s="3"/>
      <c r="C14" s="3"/>
      <c r="D14" s="3">
        <v>204474</v>
      </c>
      <c r="E14" s="3"/>
      <c r="F14" s="3"/>
      <c r="G14" s="3"/>
    </row>
    <row r="15" spans="1:7" x14ac:dyDescent="0.15">
      <c r="A15" s="2">
        <v>42565</v>
      </c>
      <c r="B15" s="3"/>
      <c r="C15" s="3"/>
      <c r="D15" s="3">
        <v>218700</v>
      </c>
      <c r="E15" s="3">
        <v>207668</v>
      </c>
      <c r="F15" s="3"/>
      <c r="G15" s="3"/>
    </row>
    <row r="16" spans="1:7" x14ac:dyDescent="0.15">
      <c r="A16" s="2">
        <v>42566</v>
      </c>
      <c r="B16" s="3"/>
      <c r="C16" s="3"/>
      <c r="D16" s="3">
        <v>198369</v>
      </c>
      <c r="E16" s="3">
        <v>127311</v>
      </c>
      <c r="F16" s="3"/>
      <c r="G16" s="3"/>
    </row>
    <row r="17" spans="1:7" x14ac:dyDescent="0.15">
      <c r="A17" s="2">
        <v>42569</v>
      </c>
      <c r="B17" s="3"/>
      <c r="C17" s="3"/>
      <c r="D17" s="3">
        <v>204425</v>
      </c>
      <c r="E17" s="3">
        <v>120595</v>
      </c>
      <c r="F17" s="3"/>
      <c r="G17" s="3"/>
    </row>
    <row r="18" spans="1:7" x14ac:dyDescent="0.15">
      <c r="A18" s="2">
        <v>42570</v>
      </c>
      <c r="B18" s="3"/>
      <c r="C18" s="3"/>
      <c r="D18" s="3">
        <v>192948</v>
      </c>
      <c r="E18" s="3">
        <v>55637</v>
      </c>
      <c r="F18" s="3"/>
      <c r="G18" s="3"/>
    </row>
    <row r="19" spans="1:7" x14ac:dyDescent="0.15">
      <c r="A19" s="2">
        <v>42571</v>
      </c>
      <c r="B19" s="3"/>
      <c r="C19" s="3"/>
      <c r="D19" s="3">
        <v>208462</v>
      </c>
      <c r="E19" s="3">
        <v>74395</v>
      </c>
      <c r="F19" s="3"/>
      <c r="G19" s="3"/>
    </row>
    <row r="20" spans="1:7" x14ac:dyDescent="0.15">
      <c r="A20" s="2">
        <v>42572</v>
      </c>
      <c r="B20" s="3"/>
      <c r="C20" s="3"/>
      <c r="D20" s="3">
        <v>251409</v>
      </c>
      <c r="E20" s="3">
        <v>157736</v>
      </c>
      <c r="F20" s="3"/>
      <c r="G20" s="3"/>
    </row>
    <row r="21" spans="1:7" x14ac:dyDescent="0.15">
      <c r="A21" s="2">
        <v>42573</v>
      </c>
      <c r="B21" s="3"/>
      <c r="C21" s="3"/>
      <c r="D21" s="3">
        <v>195278</v>
      </c>
      <c r="E21" s="3"/>
      <c r="F21" s="3"/>
      <c r="G21" s="3"/>
    </row>
    <row r="22" spans="1:7" x14ac:dyDescent="0.15">
      <c r="A22" s="2">
        <v>42576</v>
      </c>
      <c r="B22" s="3"/>
      <c r="C22" s="3"/>
      <c r="D22" s="3">
        <v>264355</v>
      </c>
      <c r="E22" s="3"/>
      <c r="F22" s="3"/>
      <c r="G22" s="3"/>
    </row>
    <row r="23" spans="1:7" x14ac:dyDescent="0.15">
      <c r="A23" s="2">
        <v>42577</v>
      </c>
      <c r="B23" s="3"/>
      <c r="C23" s="3"/>
      <c r="D23" s="3">
        <v>281474</v>
      </c>
      <c r="E23" s="3"/>
      <c r="F23" s="3"/>
      <c r="G23" s="3"/>
    </row>
    <row r="24" spans="1:7" x14ac:dyDescent="0.15">
      <c r="A24" s="2">
        <v>42578</v>
      </c>
      <c r="B24" s="3"/>
      <c r="C24" s="3"/>
      <c r="D24" s="3">
        <v>454773</v>
      </c>
      <c r="E24" s="3"/>
      <c r="F24" s="3">
        <v>-3202721.5320000001</v>
      </c>
      <c r="G24" s="3">
        <v>-3027919.7239999999</v>
      </c>
    </row>
    <row r="25" spans="1:7" x14ac:dyDescent="0.15">
      <c r="A25" s="2">
        <v>42579</v>
      </c>
      <c r="B25" s="3"/>
      <c r="C25" s="3"/>
      <c r="D25" s="3">
        <v>568336</v>
      </c>
      <c r="E25" s="3"/>
      <c r="F25" s="3">
        <v>173093.166</v>
      </c>
      <c r="G25" s="3">
        <v>195033.05799999999</v>
      </c>
    </row>
    <row r="26" spans="1:7" x14ac:dyDescent="0.15">
      <c r="A26" s="2">
        <v>42580</v>
      </c>
      <c r="B26" s="3"/>
      <c r="C26" s="3"/>
      <c r="D26" s="3">
        <v>572232</v>
      </c>
      <c r="E26" s="3">
        <v>509229</v>
      </c>
      <c r="F26" s="3">
        <v>192852.95800000001</v>
      </c>
      <c r="G26" s="3">
        <v>226365.18400000001</v>
      </c>
    </row>
    <row r="27" spans="1:7" x14ac:dyDescent="0.15">
      <c r="A27" s="2">
        <v>42583</v>
      </c>
      <c r="B27" s="3"/>
      <c r="C27" s="3"/>
      <c r="D27" s="3">
        <v>505701</v>
      </c>
      <c r="E27" s="3">
        <v>417799</v>
      </c>
      <c r="F27" s="3">
        <v>75204.39</v>
      </c>
      <c r="G27" s="3">
        <v>83588.08</v>
      </c>
    </row>
    <row r="28" spans="1:7" x14ac:dyDescent="0.15">
      <c r="A28" s="2">
        <v>42584</v>
      </c>
      <c r="B28" s="3"/>
      <c r="C28" s="3"/>
      <c r="D28" s="3">
        <v>532102</v>
      </c>
      <c r="E28" s="3">
        <v>431421</v>
      </c>
      <c r="F28" s="3">
        <v>127209.026</v>
      </c>
      <c r="G28" s="3">
        <v>149395.29999999999</v>
      </c>
    </row>
    <row r="29" spans="1:7" x14ac:dyDescent="0.15">
      <c r="A29" s="2">
        <v>42585</v>
      </c>
      <c r="B29" s="3"/>
      <c r="C29" s="3"/>
      <c r="D29" s="3">
        <v>533658</v>
      </c>
      <c r="E29" s="3">
        <v>424401</v>
      </c>
      <c r="F29" s="3">
        <v>1056.066</v>
      </c>
      <c r="G29" s="3">
        <v>31326.1</v>
      </c>
    </row>
    <row r="30" spans="1:7" x14ac:dyDescent="0.15">
      <c r="A30" s="2">
        <v>42586</v>
      </c>
      <c r="B30" s="3"/>
      <c r="C30" s="3"/>
      <c r="D30" s="3">
        <v>552535</v>
      </c>
      <c r="E30" s="3">
        <v>432494</v>
      </c>
      <c r="F30" s="3">
        <v>405506.27399999998</v>
      </c>
      <c r="G30" s="3">
        <v>423645.80200000003</v>
      </c>
    </row>
    <row r="31" spans="1:7" x14ac:dyDescent="0.15">
      <c r="A31" s="2">
        <v>42587</v>
      </c>
      <c r="B31" s="3"/>
      <c r="C31" s="3"/>
      <c r="D31" s="3">
        <v>536847</v>
      </c>
      <c r="E31" s="3">
        <v>441083</v>
      </c>
      <c r="F31" s="3">
        <v>232964.342</v>
      </c>
      <c r="G31" s="3">
        <v>260844.198</v>
      </c>
    </row>
    <row r="32" spans="1:7" x14ac:dyDescent="0.15">
      <c r="A32" s="2">
        <v>42590</v>
      </c>
      <c r="B32" s="3"/>
      <c r="C32" s="3"/>
      <c r="D32" s="3">
        <v>547687</v>
      </c>
      <c r="E32" s="3">
        <v>443107</v>
      </c>
      <c r="F32" s="3">
        <v>92303.796000000002</v>
      </c>
      <c r="G32" s="3">
        <v>113842.07399999999</v>
      </c>
    </row>
    <row r="33" spans="1:7" x14ac:dyDescent="0.15">
      <c r="A33" s="2">
        <v>42591</v>
      </c>
      <c r="B33" s="3"/>
      <c r="C33" s="3"/>
      <c r="D33" s="3">
        <v>532506</v>
      </c>
      <c r="E33" s="3">
        <v>518655</v>
      </c>
      <c r="F33" s="3">
        <v>112625.88400000001</v>
      </c>
      <c r="G33" s="3">
        <v>193829.24799999999</v>
      </c>
    </row>
    <row r="34" spans="1:7" x14ac:dyDescent="0.15">
      <c r="A34" s="2">
        <v>42592</v>
      </c>
      <c r="B34" s="3"/>
      <c r="C34" s="3"/>
      <c r="D34" s="3">
        <v>584868</v>
      </c>
      <c r="E34" s="3">
        <v>516930</v>
      </c>
      <c r="F34" s="3">
        <v>179876.39199999999</v>
      </c>
      <c r="G34" s="3">
        <v>202947.476</v>
      </c>
    </row>
    <row r="35" spans="1:7" x14ac:dyDescent="0.15">
      <c r="A35" s="2">
        <v>42593</v>
      </c>
      <c r="B35" s="3"/>
      <c r="C35" s="3"/>
      <c r="D35" s="3">
        <v>722092</v>
      </c>
      <c r="E35" s="3">
        <v>617978</v>
      </c>
      <c r="F35" s="3">
        <v>306147.7</v>
      </c>
      <c r="G35" s="3">
        <v>345245.80800000002</v>
      </c>
    </row>
    <row r="36" spans="1:7" x14ac:dyDescent="0.15">
      <c r="A36" s="2">
        <v>42594</v>
      </c>
      <c r="B36" s="3"/>
      <c r="C36" s="3"/>
      <c r="D36" s="3">
        <v>790714</v>
      </c>
      <c r="E36" s="3">
        <v>724963</v>
      </c>
      <c r="F36" s="3"/>
      <c r="G36" s="3"/>
    </row>
    <row r="37" spans="1:7" x14ac:dyDescent="0.15">
      <c r="A37" s="2">
        <v>42597</v>
      </c>
      <c r="B37" s="3">
        <v>157626.48000000001</v>
      </c>
      <c r="C37" s="3">
        <v>190891.5</v>
      </c>
      <c r="D37" s="3">
        <v>716337</v>
      </c>
      <c r="E37" s="3">
        <v>655258</v>
      </c>
      <c r="F37" s="3"/>
      <c r="G37" s="3"/>
    </row>
    <row r="38" spans="1:7" x14ac:dyDescent="0.15">
      <c r="A38" s="2">
        <v>42598</v>
      </c>
      <c r="B38" s="3">
        <v>157626.48000000001</v>
      </c>
      <c r="C38" s="3">
        <v>199713.02</v>
      </c>
      <c r="D38" s="3">
        <v>890567</v>
      </c>
      <c r="E38" s="3">
        <v>632512</v>
      </c>
      <c r="F38" s="3">
        <v>-426250.14199999999</v>
      </c>
      <c r="G38" s="3">
        <v>-428187.14199999999</v>
      </c>
    </row>
    <row r="39" spans="1:7" x14ac:dyDescent="0.15">
      <c r="A39" s="2">
        <v>42599</v>
      </c>
      <c r="B39" s="3">
        <v>157626.48000000001</v>
      </c>
      <c r="C39" s="3">
        <v>203879.7</v>
      </c>
      <c r="D39" s="3">
        <v>667509</v>
      </c>
      <c r="E39" s="3">
        <v>471251</v>
      </c>
      <c r="F39" s="3">
        <v>-31907.97</v>
      </c>
      <c r="G39" s="3">
        <v>-35348.597999999998</v>
      </c>
    </row>
    <row r="40" spans="1:7" x14ac:dyDescent="0.15">
      <c r="A40" s="2">
        <v>42600</v>
      </c>
      <c r="B40" s="3">
        <v>157626.48000000001</v>
      </c>
      <c r="C40" s="3">
        <v>411498.39</v>
      </c>
      <c r="D40" s="3">
        <v>714015</v>
      </c>
      <c r="E40" s="3">
        <v>427223</v>
      </c>
      <c r="F40" s="3">
        <v>-15850.802</v>
      </c>
      <c r="G40" s="3">
        <v>-27693.626</v>
      </c>
    </row>
    <row r="41" spans="1:7" x14ac:dyDescent="0.15">
      <c r="A41" s="2">
        <v>42601</v>
      </c>
      <c r="B41" s="3">
        <v>158067.65</v>
      </c>
      <c r="C41" s="3">
        <v>182827.41</v>
      </c>
      <c r="D41" s="3"/>
      <c r="E41" s="3"/>
      <c r="F41" s="3">
        <v>-424703.76400000002</v>
      </c>
      <c r="G41" s="3">
        <v>-423412.17800000001</v>
      </c>
    </row>
    <row r="42" spans="1:7" x14ac:dyDescent="0.15">
      <c r="A42" s="2">
        <v>42605</v>
      </c>
      <c r="B42" s="3">
        <v>158223.70000000001</v>
      </c>
      <c r="C42" s="3">
        <v>206060.05</v>
      </c>
      <c r="D42" s="3">
        <v>686017</v>
      </c>
      <c r="E42" s="3">
        <v>933416</v>
      </c>
      <c r="F42" s="3">
        <v>517660.66</v>
      </c>
      <c r="G42" s="3">
        <v>618229.33799999999</v>
      </c>
    </row>
    <row r="43" spans="1:7" x14ac:dyDescent="0.15">
      <c r="A43" s="2">
        <v>42606</v>
      </c>
      <c r="B43" s="3">
        <v>158807.31</v>
      </c>
      <c r="C43" s="3">
        <v>209180.39</v>
      </c>
      <c r="D43" s="3">
        <v>748056</v>
      </c>
      <c r="E43" s="3">
        <v>815176</v>
      </c>
      <c r="F43" s="3">
        <v>353241.33199999999</v>
      </c>
      <c r="G43" s="3">
        <v>389362.016</v>
      </c>
    </row>
    <row r="44" spans="1:7" x14ac:dyDescent="0.15">
      <c r="A44" s="2">
        <v>42607</v>
      </c>
      <c r="B44" s="3">
        <v>160789.35999999999</v>
      </c>
      <c r="C44" s="3">
        <v>206313.34</v>
      </c>
      <c r="D44" s="3">
        <v>782376</v>
      </c>
      <c r="E44" s="3">
        <v>750353</v>
      </c>
      <c r="F44" s="3">
        <v>129885.10799999999</v>
      </c>
      <c r="G44" s="3">
        <v>159966.86600000001</v>
      </c>
    </row>
    <row r="45" spans="1:7" x14ac:dyDescent="0.15">
      <c r="A45" s="2">
        <v>42608</v>
      </c>
      <c r="B45" s="3">
        <v>161697.22</v>
      </c>
      <c r="C45" s="3">
        <v>207029.49</v>
      </c>
      <c r="D45" s="3">
        <v>825218</v>
      </c>
      <c r="E45" s="3">
        <v>707584</v>
      </c>
      <c r="F45" s="3">
        <v>445221.06400000001</v>
      </c>
      <c r="G45" s="3">
        <v>428738.74200000003</v>
      </c>
    </row>
    <row r="46" spans="1:7" x14ac:dyDescent="0.15">
      <c r="A46" s="2">
        <v>42611</v>
      </c>
      <c r="B46" s="3">
        <v>162693.95000000001</v>
      </c>
      <c r="C46" s="3">
        <v>207196.52</v>
      </c>
      <c r="D46" s="3">
        <v>868332</v>
      </c>
      <c r="E46" s="3">
        <v>767409</v>
      </c>
      <c r="F46" s="3">
        <v>427988.82199999999</v>
      </c>
      <c r="G46" s="3">
        <v>448740.022</v>
      </c>
    </row>
    <row r="47" spans="1:7" x14ac:dyDescent="0.15">
      <c r="A47" s="2">
        <v>42612</v>
      </c>
      <c r="B47" s="3">
        <v>163703.23000000001</v>
      </c>
      <c r="C47" s="3">
        <v>207548.27</v>
      </c>
      <c r="D47" s="3">
        <v>869900</v>
      </c>
      <c r="E47" s="3">
        <v>950493</v>
      </c>
      <c r="F47" s="3">
        <v>294809.03200000001</v>
      </c>
      <c r="G47" s="3">
        <v>361408.08600000001</v>
      </c>
    </row>
    <row r="48" spans="1:7" x14ac:dyDescent="0.15">
      <c r="A48" s="2">
        <v>42613</v>
      </c>
      <c r="B48" s="3">
        <v>164104.9</v>
      </c>
      <c r="C48" s="3">
        <v>208020.24</v>
      </c>
      <c r="D48" s="3">
        <v>835126</v>
      </c>
      <c r="E48" s="3">
        <v>828804</v>
      </c>
      <c r="F48" s="3">
        <v>-407655.89399999997</v>
      </c>
      <c r="G48" s="3">
        <v>-388725.83600000001</v>
      </c>
    </row>
    <row r="49" spans="1:7" x14ac:dyDescent="0.15">
      <c r="A49" s="2">
        <v>42614</v>
      </c>
      <c r="B49" s="3">
        <v>164104.9</v>
      </c>
      <c r="C49" s="3">
        <v>209322.98</v>
      </c>
      <c r="D49" s="3">
        <v>798408</v>
      </c>
      <c r="E49" s="3">
        <v>716082</v>
      </c>
      <c r="F49" s="3">
        <v>1197987.98</v>
      </c>
      <c r="G49" s="3">
        <v>1181739.23</v>
      </c>
    </row>
    <row r="50" spans="1:7" x14ac:dyDescent="0.15">
      <c r="A50" s="2">
        <v>42615</v>
      </c>
      <c r="B50" s="3">
        <v>164693.98000000001</v>
      </c>
      <c r="C50" s="3">
        <v>212373.12</v>
      </c>
      <c r="D50" s="3">
        <v>1002140</v>
      </c>
      <c r="E50" s="3">
        <v>1099821</v>
      </c>
      <c r="F50" s="3">
        <v>568073.11399999994</v>
      </c>
      <c r="G50" s="3">
        <v>669395.35800000001</v>
      </c>
    </row>
    <row r="51" spans="1:7" x14ac:dyDescent="0.15">
      <c r="A51" s="2">
        <v>42618</v>
      </c>
      <c r="B51" s="3">
        <v>164693.98000000001</v>
      </c>
      <c r="C51" s="3">
        <v>214234.52</v>
      </c>
      <c r="D51" s="3">
        <v>923472</v>
      </c>
      <c r="E51" s="3">
        <v>765842</v>
      </c>
      <c r="F51" s="3">
        <v>497250.984</v>
      </c>
      <c r="G51" s="3">
        <v>471173.36800000002</v>
      </c>
    </row>
    <row r="52" spans="1:7" x14ac:dyDescent="0.15">
      <c r="A52" s="2">
        <v>42619</v>
      </c>
      <c r="B52" s="3">
        <v>164693.98000000001</v>
      </c>
      <c r="C52" s="3">
        <v>215323.99</v>
      </c>
      <c r="D52" s="3">
        <v>891597</v>
      </c>
      <c r="E52" s="3">
        <v>795658</v>
      </c>
      <c r="F52" s="3"/>
      <c r="G52" s="3"/>
    </row>
    <row r="53" spans="1:7" x14ac:dyDescent="0.15">
      <c r="A53" s="2">
        <v>42620</v>
      </c>
      <c r="B53" s="3">
        <v>165630.23000000001</v>
      </c>
      <c r="C53" s="3">
        <v>220557.38</v>
      </c>
      <c r="D53" s="3">
        <v>976200</v>
      </c>
      <c r="E53" s="3">
        <v>751366</v>
      </c>
      <c r="F53" s="3"/>
      <c r="G53" s="3"/>
    </row>
    <row r="54" spans="1:7" x14ac:dyDescent="0.15">
      <c r="A54" s="2">
        <v>42621</v>
      </c>
      <c r="B54" s="3">
        <v>166346.06</v>
      </c>
      <c r="C54" s="3">
        <v>223501.09</v>
      </c>
      <c r="D54" s="3">
        <v>830156</v>
      </c>
      <c r="E54" s="3">
        <v>876171</v>
      </c>
      <c r="F54" s="3"/>
      <c r="G54" s="3"/>
    </row>
    <row r="55" spans="1:7" x14ac:dyDescent="0.15">
      <c r="A55" s="2">
        <v>42622</v>
      </c>
      <c r="B55" s="3">
        <v>166346.06</v>
      </c>
      <c r="C55" s="3">
        <v>226096.61</v>
      </c>
      <c r="D55" s="3">
        <v>952656</v>
      </c>
      <c r="E55" s="3">
        <v>728936</v>
      </c>
      <c r="F55" s="3"/>
      <c r="G55" s="3"/>
    </row>
    <row r="56" spans="1:7" x14ac:dyDescent="0.15">
      <c r="A56" s="2">
        <v>42625</v>
      </c>
      <c r="B56" s="3">
        <v>167778.56</v>
      </c>
      <c r="C56" s="3">
        <v>231635.72</v>
      </c>
      <c r="D56" s="3">
        <v>1039655</v>
      </c>
      <c r="E56" s="3">
        <v>1189333</v>
      </c>
      <c r="F56" s="3">
        <v>766685.21200000006</v>
      </c>
      <c r="G56" s="3">
        <v>948903.07799999998</v>
      </c>
    </row>
    <row r="57" spans="1:7" x14ac:dyDescent="0.15">
      <c r="A57" s="2">
        <v>42626</v>
      </c>
      <c r="B57" s="3">
        <v>176333.97</v>
      </c>
      <c r="C57" s="3">
        <v>234484.48000000001</v>
      </c>
      <c r="D57" s="3">
        <v>1051937</v>
      </c>
      <c r="E57" s="3">
        <v>999552</v>
      </c>
      <c r="F57" s="3">
        <v>657094.80200000003</v>
      </c>
      <c r="G57" s="3">
        <v>654111.89599999995</v>
      </c>
    </row>
    <row r="58" spans="1:7" x14ac:dyDescent="0.15">
      <c r="A58" s="2">
        <v>42627</v>
      </c>
      <c r="B58" s="3">
        <v>180212.33</v>
      </c>
      <c r="C58" s="3">
        <v>237420.61</v>
      </c>
      <c r="D58" s="3">
        <v>1071929</v>
      </c>
      <c r="E58" s="3">
        <v>918272</v>
      </c>
      <c r="F58" s="3">
        <v>646852.84600000002</v>
      </c>
      <c r="G58" s="3">
        <v>654236.93599999999</v>
      </c>
    </row>
    <row r="59" spans="1:7" x14ac:dyDescent="0.15">
      <c r="A59" s="2">
        <v>42632</v>
      </c>
      <c r="B59" s="3">
        <v>181955.24</v>
      </c>
      <c r="C59" s="3">
        <v>241280.27</v>
      </c>
      <c r="D59" s="3">
        <v>1067718</v>
      </c>
      <c r="E59" s="3">
        <v>983460</v>
      </c>
      <c r="F59" s="3">
        <v>496873.636</v>
      </c>
      <c r="G59" s="3">
        <v>552949.20600000001</v>
      </c>
    </row>
    <row r="60" spans="1:7" x14ac:dyDescent="0.15">
      <c r="A60" s="2">
        <v>42633</v>
      </c>
      <c r="B60" s="3">
        <v>183982.74</v>
      </c>
      <c r="C60" s="3">
        <v>242771.77</v>
      </c>
      <c r="D60" s="3">
        <v>1100949</v>
      </c>
      <c r="E60" s="3">
        <v>1086153</v>
      </c>
      <c r="F60" s="3">
        <v>611567.13199999998</v>
      </c>
      <c r="G60" s="3">
        <v>692750.86399999994</v>
      </c>
    </row>
    <row r="61" spans="1:7" x14ac:dyDescent="0.15">
      <c r="A61" s="2">
        <v>42634</v>
      </c>
      <c r="B61" s="3">
        <v>186148.58</v>
      </c>
      <c r="C61" s="3">
        <v>245178.07</v>
      </c>
      <c r="D61" s="3">
        <v>1118519</v>
      </c>
      <c r="E61" s="3">
        <v>1056658</v>
      </c>
      <c r="F61" s="3">
        <v>644971.48600000003</v>
      </c>
      <c r="G61" s="3">
        <v>708398.92599999998</v>
      </c>
    </row>
    <row r="62" spans="1:7" x14ac:dyDescent="0.15">
      <c r="A62" s="2">
        <v>42635</v>
      </c>
      <c r="B62" s="3">
        <v>191827.19</v>
      </c>
      <c r="C62" s="3">
        <v>250313.19</v>
      </c>
      <c r="D62" s="3">
        <v>1148600</v>
      </c>
      <c r="E62" s="3">
        <v>1034961</v>
      </c>
      <c r="F62" s="3">
        <v>638348.73800000001</v>
      </c>
      <c r="G62" s="3">
        <v>730815.43200000003</v>
      </c>
    </row>
    <row r="63" spans="1:7" x14ac:dyDescent="0.15">
      <c r="A63" s="2">
        <v>42636</v>
      </c>
      <c r="B63" s="3">
        <v>195269.28</v>
      </c>
      <c r="C63" s="3">
        <v>253560.21</v>
      </c>
      <c r="D63" s="3">
        <v>1207312</v>
      </c>
      <c r="E63" s="3">
        <v>59394</v>
      </c>
      <c r="F63" s="3">
        <v>677806.50800000003</v>
      </c>
      <c r="G63" s="3">
        <v>741831.80799999996</v>
      </c>
    </row>
    <row r="64" spans="1:7" x14ac:dyDescent="0.15">
      <c r="A64" s="2">
        <v>42639</v>
      </c>
      <c r="B64" s="3">
        <v>196549.28</v>
      </c>
      <c r="C64" s="3">
        <v>256971.91</v>
      </c>
      <c r="D64" s="3">
        <v>1237053</v>
      </c>
      <c r="E64" s="3">
        <v>1133511</v>
      </c>
      <c r="F64" s="3">
        <v>952639.36</v>
      </c>
      <c r="G64" s="3">
        <v>916008.76399999997</v>
      </c>
    </row>
    <row r="65" spans="1:7" x14ac:dyDescent="0.15">
      <c r="A65" s="2">
        <v>42640</v>
      </c>
      <c r="B65" s="3">
        <v>198060.11</v>
      </c>
      <c r="C65" s="3">
        <v>260602.89</v>
      </c>
      <c r="D65" s="3">
        <v>1323334</v>
      </c>
      <c r="E65" s="3">
        <v>1220629</v>
      </c>
      <c r="F65" s="3">
        <v>724631.53799999994</v>
      </c>
      <c r="G65" s="3">
        <v>753709.01399999997</v>
      </c>
    </row>
    <row r="66" spans="1:7" x14ac:dyDescent="0.15">
      <c r="A66" s="2">
        <v>42641</v>
      </c>
      <c r="B66" s="3">
        <v>199590.95</v>
      </c>
      <c r="C66" s="3">
        <v>241189.56</v>
      </c>
      <c r="D66" s="3">
        <v>1337188</v>
      </c>
      <c r="E66" s="3">
        <v>1300322</v>
      </c>
      <c r="F66" s="3">
        <v>-54722063.710000001</v>
      </c>
      <c r="G66" s="3">
        <v>-54717473.384000003</v>
      </c>
    </row>
    <row r="67" spans="1:7" x14ac:dyDescent="0.15">
      <c r="A67" s="2">
        <v>42642</v>
      </c>
      <c r="B67" s="3">
        <v>241876.06</v>
      </c>
      <c r="C67" s="3">
        <v>270821.89</v>
      </c>
      <c r="D67" s="3"/>
      <c r="E67" s="3"/>
      <c r="F67" s="3">
        <v>907216.56400000001</v>
      </c>
      <c r="G67" s="3">
        <v>896978.64399999997</v>
      </c>
    </row>
    <row r="68" spans="1:7" x14ac:dyDescent="0.15">
      <c r="A68" s="2">
        <v>42643</v>
      </c>
      <c r="B68" s="3"/>
      <c r="C68" s="3">
        <v>32118.13</v>
      </c>
      <c r="D68" s="3">
        <v>1439291</v>
      </c>
      <c r="E68" s="3">
        <v>1309118</v>
      </c>
      <c r="F68" s="3">
        <v>947232.304</v>
      </c>
      <c r="G68" s="3">
        <v>965279.57</v>
      </c>
    </row>
    <row r="69" spans="1:7" x14ac:dyDescent="0.15">
      <c r="A69" s="2">
        <v>42656</v>
      </c>
      <c r="B69" s="3">
        <v>283495.11</v>
      </c>
      <c r="C69" s="3">
        <v>291745</v>
      </c>
      <c r="D69" s="3">
        <v>1435783</v>
      </c>
      <c r="E69" s="3">
        <v>1373754</v>
      </c>
      <c r="F69" s="3">
        <v>914366.24</v>
      </c>
      <c r="G69" s="3">
        <v>981073.14199999999</v>
      </c>
    </row>
    <row r="70" spans="1:7" x14ac:dyDescent="0.15">
      <c r="A70" s="2">
        <v>42657</v>
      </c>
      <c r="B70" s="3">
        <v>289355.82</v>
      </c>
      <c r="C70" s="3">
        <v>296796.21999999997</v>
      </c>
      <c r="D70" s="3">
        <v>1574908</v>
      </c>
      <c r="E70" s="3">
        <v>1484579</v>
      </c>
      <c r="F70" s="3">
        <v>891353.09600000002</v>
      </c>
      <c r="G70" s="3">
        <v>976842.23999999999</v>
      </c>
    </row>
    <row r="71" spans="1:7" x14ac:dyDescent="0.15">
      <c r="A71" s="2">
        <v>42660</v>
      </c>
      <c r="B71" s="3">
        <v>293270.40999999997</v>
      </c>
      <c r="C71" s="3">
        <v>300484.44</v>
      </c>
      <c r="D71" s="3">
        <v>1466532</v>
      </c>
      <c r="E71" s="3">
        <v>1349749</v>
      </c>
      <c r="F71" s="3">
        <v>996819.39599999995</v>
      </c>
      <c r="G71" s="3">
        <v>1095650.33</v>
      </c>
    </row>
    <row r="72" spans="1:7" x14ac:dyDescent="0.15">
      <c r="A72" s="2">
        <v>42661</v>
      </c>
      <c r="B72" s="3">
        <v>300751.67</v>
      </c>
      <c r="C72" s="3">
        <v>303566.42</v>
      </c>
      <c r="D72" s="3">
        <v>1550020</v>
      </c>
      <c r="E72" s="3">
        <v>1644483</v>
      </c>
      <c r="F72" s="3">
        <v>834646.97400000005</v>
      </c>
      <c r="G72" s="3">
        <v>967021.19</v>
      </c>
    </row>
    <row r="73" spans="1:7" x14ac:dyDescent="0.15">
      <c r="A73" s="2">
        <v>42662</v>
      </c>
      <c r="B73" s="3">
        <v>306994.59000000003</v>
      </c>
      <c r="C73" s="3">
        <v>306139.69</v>
      </c>
      <c r="D73" s="3">
        <v>1540167</v>
      </c>
      <c r="E73" s="3">
        <v>1507860</v>
      </c>
      <c r="F73" s="3">
        <v>963628.45</v>
      </c>
      <c r="G73" s="3">
        <v>1088688.31</v>
      </c>
    </row>
    <row r="74" spans="1:7" x14ac:dyDescent="0.15">
      <c r="A74" s="2">
        <v>42663</v>
      </c>
      <c r="B74" s="3">
        <v>324368.62</v>
      </c>
      <c r="C74" s="3">
        <v>308063.84000000003</v>
      </c>
      <c r="D74" s="3">
        <v>1597816</v>
      </c>
      <c r="E74" s="3">
        <v>1619889</v>
      </c>
      <c r="F74" s="3">
        <v>1104430.308</v>
      </c>
      <c r="G74" s="3">
        <v>1199624.2779999999</v>
      </c>
    </row>
    <row r="75" spans="1:7" x14ac:dyDescent="0.15">
      <c r="A75" s="2">
        <v>42664</v>
      </c>
      <c r="B75" s="3">
        <v>338401.53</v>
      </c>
      <c r="C75" s="3">
        <v>315916.39</v>
      </c>
      <c r="D75" s="3">
        <v>1652491</v>
      </c>
      <c r="E75" s="3">
        <v>1654555</v>
      </c>
      <c r="F75" s="3">
        <v>1127608.2039999999</v>
      </c>
      <c r="G75" s="3">
        <v>1256484.0260000001</v>
      </c>
    </row>
    <row r="76" spans="1:7" x14ac:dyDescent="0.15">
      <c r="A76" s="2">
        <v>42667</v>
      </c>
      <c r="B76" s="3">
        <v>347840.04</v>
      </c>
      <c r="C76" s="3">
        <v>321731.03999999998</v>
      </c>
      <c r="D76" s="3">
        <v>1867758</v>
      </c>
      <c r="E76" s="3">
        <v>1881249</v>
      </c>
      <c r="F76" s="3">
        <v>1377023.2879999999</v>
      </c>
      <c r="G76" s="3">
        <v>1458646.8640000001</v>
      </c>
    </row>
    <row r="77" spans="1:7" x14ac:dyDescent="0.15">
      <c r="A77" s="2">
        <v>42668</v>
      </c>
      <c r="B77" s="3">
        <v>363437.56</v>
      </c>
      <c r="C77" s="3">
        <v>324570.88</v>
      </c>
      <c r="D77" s="3">
        <v>1868194</v>
      </c>
      <c r="E77" s="3">
        <v>1811343</v>
      </c>
      <c r="F77" s="3">
        <v>1298063.8700000001</v>
      </c>
      <c r="G77" s="3">
        <v>1367368.7679999999</v>
      </c>
    </row>
    <row r="78" spans="1:7" x14ac:dyDescent="0.15">
      <c r="A78" s="2">
        <v>42669</v>
      </c>
      <c r="B78" s="3">
        <v>376033.82</v>
      </c>
      <c r="C78" s="3">
        <v>326796.95</v>
      </c>
      <c r="D78" s="3">
        <v>1812586</v>
      </c>
      <c r="E78" s="3">
        <v>1819432</v>
      </c>
      <c r="F78" s="3">
        <v>1356598.31</v>
      </c>
      <c r="G78" s="3">
        <v>1423449.9920000001</v>
      </c>
    </row>
    <row r="79" spans="1:7" x14ac:dyDescent="0.15">
      <c r="A79" s="2">
        <v>42670</v>
      </c>
      <c r="B79" s="3">
        <v>421120.82</v>
      </c>
      <c r="C79" s="3">
        <v>329320.02</v>
      </c>
      <c r="D79" s="3">
        <v>1896484</v>
      </c>
      <c r="E79" s="3">
        <v>1816700</v>
      </c>
      <c r="F79" s="3">
        <v>1324324.416</v>
      </c>
      <c r="G79" s="3">
        <v>1363403.638</v>
      </c>
    </row>
    <row r="80" spans="1:7" x14ac:dyDescent="0.15">
      <c r="A80" s="2">
        <v>42671</v>
      </c>
      <c r="B80" s="3">
        <v>439922.13</v>
      </c>
      <c r="C80" s="3">
        <v>334808.08</v>
      </c>
      <c r="D80" s="3">
        <v>2008038</v>
      </c>
      <c r="E80" s="3">
        <v>1954485</v>
      </c>
      <c r="F80" s="3">
        <v>1498301.108</v>
      </c>
      <c r="G80" s="3">
        <v>1552488.13</v>
      </c>
    </row>
    <row r="81" spans="1:7" x14ac:dyDescent="0.15">
      <c r="A81" s="2">
        <v>42674</v>
      </c>
      <c r="B81" s="3">
        <v>451431.73</v>
      </c>
      <c r="C81" s="3">
        <v>337630.47</v>
      </c>
      <c r="D81" s="3">
        <v>2008471</v>
      </c>
      <c r="E81" s="3">
        <v>1946648</v>
      </c>
      <c r="F81" s="3">
        <v>1441716.888</v>
      </c>
      <c r="G81" s="3">
        <v>1523839.166</v>
      </c>
    </row>
    <row r="82" spans="1:7" x14ac:dyDescent="0.15">
      <c r="A82" s="2">
        <v>42675</v>
      </c>
      <c r="B82" s="3">
        <v>457022.94</v>
      </c>
      <c r="C82" s="3">
        <v>339588.62</v>
      </c>
      <c r="D82" s="3">
        <v>2003192</v>
      </c>
      <c r="E82" s="3">
        <v>1958904</v>
      </c>
      <c r="F82" s="3">
        <v>1450145.7679999999</v>
      </c>
      <c r="G82" s="3">
        <v>1529447.358</v>
      </c>
    </row>
    <row r="83" spans="1:7" x14ac:dyDescent="0.15">
      <c r="A83" s="2">
        <v>42676</v>
      </c>
      <c r="B83" s="3">
        <v>459228.78</v>
      </c>
      <c r="C83" s="3">
        <v>343647.27</v>
      </c>
      <c r="D83" s="3">
        <v>2003697</v>
      </c>
      <c r="E83" s="3">
        <v>1914716</v>
      </c>
      <c r="F83" s="3">
        <v>1432035.14</v>
      </c>
      <c r="G83" s="3">
        <v>1479220.774</v>
      </c>
    </row>
    <row r="84" spans="1:7" x14ac:dyDescent="0.15">
      <c r="A84" s="2">
        <v>42677</v>
      </c>
      <c r="B84" s="3">
        <v>459894.61</v>
      </c>
      <c r="C84" s="3">
        <v>351349.05</v>
      </c>
      <c r="D84" s="3">
        <v>2125057</v>
      </c>
      <c r="E84" s="3">
        <v>2142686</v>
      </c>
      <c r="F84" s="3">
        <v>1578667.5719999999</v>
      </c>
      <c r="G84" s="3">
        <v>1696984.132</v>
      </c>
    </row>
    <row r="85" spans="1:7" x14ac:dyDescent="0.15">
      <c r="A85" s="2">
        <v>42678</v>
      </c>
      <c r="B85" s="3">
        <v>460802.96</v>
      </c>
      <c r="C85" s="3">
        <v>355951.3</v>
      </c>
      <c r="D85" s="3">
        <v>2161701</v>
      </c>
      <c r="E85" s="3">
        <v>2159174</v>
      </c>
      <c r="F85" s="3">
        <v>1645193.594</v>
      </c>
      <c r="G85" s="3">
        <v>1737128.838</v>
      </c>
    </row>
    <row r="86" spans="1:7" x14ac:dyDescent="0.15">
      <c r="A86" s="2">
        <v>42681</v>
      </c>
      <c r="B86" s="3">
        <v>461892.97</v>
      </c>
      <c r="C86" s="3">
        <v>358161.78</v>
      </c>
      <c r="D86" s="3">
        <v>2215491</v>
      </c>
      <c r="E86" s="3">
        <v>2146342</v>
      </c>
      <c r="F86" s="3">
        <v>1618616.872</v>
      </c>
      <c r="G86" s="3">
        <v>1726765.8559999999</v>
      </c>
    </row>
    <row r="87" spans="1:7" x14ac:dyDescent="0.15">
      <c r="A87" s="2">
        <v>42682</v>
      </c>
      <c r="B87" s="3">
        <v>462069.22</v>
      </c>
      <c r="C87" s="3">
        <v>361970.97</v>
      </c>
      <c r="D87" s="3">
        <v>2180919</v>
      </c>
      <c r="E87" s="3">
        <v>2117670</v>
      </c>
      <c r="F87" s="3">
        <v>1631124.2560000001</v>
      </c>
      <c r="G87" s="3">
        <v>1688981.8119999999</v>
      </c>
    </row>
    <row r="88" spans="1:7" x14ac:dyDescent="0.15">
      <c r="A88" s="2">
        <v>42683</v>
      </c>
      <c r="B88" s="3">
        <v>462247.97</v>
      </c>
      <c r="C88" s="3">
        <v>367589.65</v>
      </c>
      <c r="D88" s="3">
        <v>2320019</v>
      </c>
      <c r="E88" s="3">
        <v>2336771</v>
      </c>
      <c r="F88" s="3">
        <v>1679978.2679999999</v>
      </c>
      <c r="G88" s="3">
        <v>1786691.3419999999</v>
      </c>
    </row>
    <row r="89" spans="1:7" x14ac:dyDescent="0.15">
      <c r="A89" s="2">
        <v>42684</v>
      </c>
      <c r="B89" s="3">
        <v>464058.39</v>
      </c>
      <c r="C89" s="3">
        <v>368877.18</v>
      </c>
      <c r="D89" s="3">
        <v>2258699</v>
      </c>
      <c r="E89" s="3">
        <v>2208254</v>
      </c>
      <c r="F89" s="3">
        <v>1642758.442</v>
      </c>
      <c r="G89" s="3">
        <v>1717616.69</v>
      </c>
    </row>
    <row r="90" spans="1:7" x14ac:dyDescent="0.15">
      <c r="A90" s="2">
        <v>42685</v>
      </c>
      <c r="B90" s="3">
        <v>464515.06</v>
      </c>
      <c r="C90" s="3">
        <v>375871.21</v>
      </c>
      <c r="D90" s="3">
        <v>2450732</v>
      </c>
      <c r="E90" s="3">
        <v>2305618</v>
      </c>
      <c r="F90" s="3">
        <v>1792359.808</v>
      </c>
      <c r="G90" s="3">
        <v>1840633.24</v>
      </c>
    </row>
    <row r="91" spans="1:7" x14ac:dyDescent="0.15">
      <c r="A91" s="2">
        <v>42688</v>
      </c>
      <c r="B91" s="3">
        <v>468007.16</v>
      </c>
      <c r="C91" s="3">
        <v>382000.29</v>
      </c>
      <c r="D91" s="3">
        <v>2461986</v>
      </c>
      <c r="E91" s="3">
        <v>2481854</v>
      </c>
      <c r="F91" s="3">
        <v>1892593.196</v>
      </c>
      <c r="G91" s="3">
        <v>1977230.764</v>
      </c>
    </row>
    <row r="92" spans="1:7" x14ac:dyDescent="0.15">
      <c r="A92" s="2">
        <v>42689</v>
      </c>
      <c r="B92" s="3">
        <v>469806.34</v>
      </c>
      <c r="C92" s="3">
        <v>384300.25</v>
      </c>
      <c r="D92" s="3">
        <v>2399463</v>
      </c>
      <c r="E92" s="3">
        <v>2386812</v>
      </c>
      <c r="F92" s="3">
        <v>1868669.608</v>
      </c>
      <c r="G92" s="3">
        <v>1907295.11</v>
      </c>
    </row>
    <row r="93" spans="1:7" x14ac:dyDescent="0.15">
      <c r="A93" s="2">
        <v>42690</v>
      </c>
      <c r="B93" s="3">
        <v>472223.01</v>
      </c>
      <c r="C93" s="3">
        <v>387288.26</v>
      </c>
      <c r="D93" s="3">
        <v>2480544</v>
      </c>
      <c r="E93" s="3">
        <v>2341671</v>
      </c>
      <c r="F93" s="3">
        <v>1927053.7180000001</v>
      </c>
      <c r="G93" s="3">
        <v>1943528.4739999999</v>
      </c>
    </row>
    <row r="94" spans="1:7" x14ac:dyDescent="0.15">
      <c r="A94" s="2">
        <v>42691</v>
      </c>
      <c r="B94" s="3">
        <v>482965.11</v>
      </c>
      <c r="C94" s="3">
        <v>389806.62</v>
      </c>
      <c r="D94" s="3">
        <v>2522301</v>
      </c>
      <c r="E94" s="3">
        <v>2457905</v>
      </c>
      <c r="F94" s="3">
        <v>1903134.1140000001</v>
      </c>
      <c r="G94" s="3">
        <v>1972401.31</v>
      </c>
    </row>
    <row r="95" spans="1:7" x14ac:dyDescent="0.15">
      <c r="A95" s="2">
        <v>42692</v>
      </c>
      <c r="B95" s="3">
        <v>491606.25</v>
      </c>
      <c r="C95" s="3">
        <v>396216.63</v>
      </c>
      <c r="D95" s="3">
        <v>2547324</v>
      </c>
      <c r="E95" s="3">
        <v>2515111</v>
      </c>
      <c r="F95" s="3">
        <v>2009155.976</v>
      </c>
      <c r="G95" s="3">
        <v>2066646.176</v>
      </c>
    </row>
    <row r="96" spans="1:7" x14ac:dyDescent="0.15">
      <c r="A96" s="2">
        <v>42695</v>
      </c>
      <c r="B96" s="3">
        <v>496386.68</v>
      </c>
      <c r="C96" s="3">
        <v>402804.38</v>
      </c>
      <c r="D96" s="3">
        <v>2691590</v>
      </c>
      <c r="E96" s="3">
        <v>2639910</v>
      </c>
      <c r="F96" s="3">
        <v>1914084.2279999999</v>
      </c>
      <c r="G96" s="3">
        <v>1993843.108</v>
      </c>
    </row>
    <row r="97" spans="1:7" x14ac:dyDescent="0.15">
      <c r="A97" s="2">
        <v>42696</v>
      </c>
      <c r="B97" s="3">
        <v>501146.66</v>
      </c>
      <c r="C97" s="3">
        <v>409673.67</v>
      </c>
      <c r="D97" s="3">
        <v>2827561</v>
      </c>
      <c r="E97" s="3">
        <v>2822789</v>
      </c>
      <c r="F97" s="3">
        <v>2277626.48</v>
      </c>
      <c r="G97" s="3">
        <v>2327619.64</v>
      </c>
    </row>
    <row r="98" spans="1:7" x14ac:dyDescent="0.15">
      <c r="A98" s="2">
        <v>42697</v>
      </c>
      <c r="B98" s="3">
        <v>501891.65</v>
      </c>
      <c r="C98" s="3">
        <v>414121.77</v>
      </c>
      <c r="D98" s="3">
        <v>2903755</v>
      </c>
      <c r="E98" s="3">
        <v>2885530</v>
      </c>
      <c r="F98" s="3">
        <v>5386827.824</v>
      </c>
      <c r="G98" s="3">
        <v>5459560.4979999997</v>
      </c>
    </row>
    <row r="99" spans="1:7" x14ac:dyDescent="0.15">
      <c r="A99" s="2">
        <v>42698</v>
      </c>
      <c r="B99" s="3">
        <v>518998.31</v>
      </c>
      <c r="C99" s="3">
        <v>417892.95</v>
      </c>
      <c r="D99" s="3">
        <v>2885672</v>
      </c>
      <c r="E99" s="3">
        <v>2844421</v>
      </c>
      <c r="F99" s="3">
        <v>2278149.7919999999</v>
      </c>
      <c r="G99" s="3">
        <v>2364940.0759999999</v>
      </c>
    </row>
    <row r="100" spans="1:7" x14ac:dyDescent="0.15">
      <c r="A100" s="2">
        <v>42699</v>
      </c>
      <c r="B100" s="3">
        <v>529981.65</v>
      </c>
      <c r="C100" s="3">
        <v>422872.15</v>
      </c>
      <c r="D100" s="3">
        <v>2991007</v>
      </c>
      <c r="E100" s="3">
        <v>2938117</v>
      </c>
      <c r="F100" s="3">
        <v>2466592.7999999998</v>
      </c>
      <c r="G100" s="3">
        <v>2507073.1979999999</v>
      </c>
    </row>
    <row r="101" spans="1:7" x14ac:dyDescent="0.15">
      <c r="A101" s="2">
        <v>42702</v>
      </c>
      <c r="B101" s="3">
        <v>533215.39</v>
      </c>
      <c r="C101" s="3">
        <v>426102.24</v>
      </c>
      <c r="D101" s="3">
        <v>3013395</v>
      </c>
      <c r="E101" s="3">
        <v>2728059</v>
      </c>
      <c r="F101" s="3">
        <v>2278629.824</v>
      </c>
      <c r="G101" s="3">
        <v>2278466.304</v>
      </c>
    </row>
    <row r="102" spans="1:7" x14ac:dyDescent="0.15">
      <c r="A102" s="2">
        <v>42703</v>
      </c>
      <c r="B102" s="3">
        <v>542599.12</v>
      </c>
      <c r="C102" s="3">
        <v>435273.93</v>
      </c>
      <c r="D102" s="3">
        <v>3201887</v>
      </c>
      <c r="E102" s="3">
        <v>3192423</v>
      </c>
      <c r="F102" s="3">
        <v>2481681.9819999998</v>
      </c>
      <c r="G102" s="3">
        <v>2462791.1940000001</v>
      </c>
    </row>
    <row r="103" spans="1:7" x14ac:dyDescent="0.15">
      <c r="A103" s="2">
        <v>42704</v>
      </c>
      <c r="B103" s="3">
        <v>551029.68000000005</v>
      </c>
      <c r="C103" s="3">
        <v>442432.67</v>
      </c>
      <c r="D103" s="3">
        <v>3180673</v>
      </c>
      <c r="E103" s="3">
        <v>3103000</v>
      </c>
      <c r="F103" s="3">
        <v>2433702.0520000001</v>
      </c>
      <c r="G103" s="3">
        <v>2432113.2379999999</v>
      </c>
    </row>
    <row r="104" spans="1:7" x14ac:dyDescent="0.15">
      <c r="A104" s="2">
        <v>42705</v>
      </c>
      <c r="B104" s="3">
        <v>563697.57999999996</v>
      </c>
      <c r="C104" s="3">
        <v>448157.34</v>
      </c>
      <c r="D104" s="3">
        <v>3321194</v>
      </c>
      <c r="E104" s="3">
        <v>3264699</v>
      </c>
      <c r="F104" s="3">
        <v>2744766.324</v>
      </c>
      <c r="G104" s="3">
        <v>2740537.0440000002</v>
      </c>
    </row>
    <row r="105" spans="1:7" x14ac:dyDescent="0.15">
      <c r="A105" s="2">
        <v>42706</v>
      </c>
      <c r="B105" s="3">
        <v>563697.57999999996</v>
      </c>
      <c r="C105" s="3">
        <v>455527.58</v>
      </c>
      <c r="D105" s="3">
        <v>3391070</v>
      </c>
      <c r="E105" s="3">
        <v>3321601</v>
      </c>
      <c r="F105" s="3">
        <v>2828681.8059999999</v>
      </c>
      <c r="G105" s="3">
        <v>2814435.5819999999</v>
      </c>
    </row>
    <row r="106" spans="1:7" x14ac:dyDescent="0.15">
      <c r="A106" s="2">
        <v>42709</v>
      </c>
      <c r="B106" s="3">
        <v>563697.57999999996</v>
      </c>
      <c r="C106" s="3">
        <v>467624.81</v>
      </c>
      <c r="D106" s="3">
        <v>3614190</v>
      </c>
      <c r="E106" s="3">
        <v>3641050</v>
      </c>
      <c r="F106" s="3">
        <v>3221837.2340000002</v>
      </c>
      <c r="G106" s="3">
        <v>3218529.0720000002</v>
      </c>
    </row>
    <row r="107" spans="1:7" x14ac:dyDescent="0.15">
      <c r="A107" s="2">
        <v>42710</v>
      </c>
      <c r="B107" s="3">
        <v>563697.57999999996</v>
      </c>
      <c r="C107" s="3">
        <v>472661.03</v>
      </c>
      <c r="D107" s="3">
        <v>3738426</v>
      </c>
      <c r="E107" s="3">
        <v>3374652</v>
      </c>
      <c r="F107" s="3">
        <v>2942001.1260000002</v>
      </c>
      <c r="G107" s="3">
        <v>2928575.8259999999</v>
      </c>
    </row>
    <row r="108" spans="1:7" x14ac:dyDescent="0.15">
      <c r="A108" s="2">
        <v>42711</v>
      </c>
      <c r="B108" s="3">
        <v>563697.57999999996</v>
      </c>
      <c r="C108" s="3">
        <v>476785.27</v>
      </c>
      <c r="D108" s="3">
        <v>3527377</v>
      </c>
      <c r="E108" s="3">
        <v>3383503</v>
      </c>
      <c r="F108" s="3">
        <v>2884143.9019999998</v>
      </c>
      <c r="G108" s="3">
        <v>2885504.6940000001</v>
      </c>
    </row>
    <row r="109" spans="1:7" x14ac:dyDescent="0.15">
      <c r="A109" s="2">
        <v>42712</v>
      </c>
      <c r="B109" s="3">
        <v>564500.5</v>
      </c>
      <c r="C109" s="3">
        <v>479667.8</v>
      </c>
      <c r="D109" s="3">
        <v>3772390</v>
      </c>
      <c r="E109" s="3">
        <v>3643758</v>
      </c>
      <c r="F109" s="3">
        <v>3155454.9419999998</v>
      </c>
      <c r="G109" s="3">
        <v>3200300.35</v>
      </c>
    </row>
    <row r="110" spans="1:7" x14ac:dyDescent="0.15">
      <c r="A110" s="2">
        <v>42713</v>
      </c>
      <c r="B110" s="3">
        <v>567103.84</v>
      </c>
      <c r="C110" s="3">
        <v>488883.34</v>
      </c>
      <c r="D110" s="3">
        <v>3824768</v>
      </c>
      <c r="E110" s="3">
        <v>3824292</v>
      </c>
      <c r="F110" s="3">
        <v>3429863.4339999999</v>
      </c>
      <c r="G110" s="3">
        <v>3428578.5980000002</v>
      </c>
    </row>
    <row r="111" spans="1:7" x14ac:dyDescent="0.15">
      <c r="A111" s="2">
        <v>42716</v>
      </c>
      <c r="B111" s="3">
        <v>567103.84</v>
      </c>
      <c r="C111" s="3">
        <v>496026.65</v>
      </c>
      <c r="D111" s="3">
        <v>4058830</v>
      </c>
      <c r="E111" s="3">
        <v>3715472</v>
      </c>
      <c r="F111" s="3">
        <v>2962681.4640000002</v>
      </c>
      <c r="G111" s="3">
        <v>2946693.6779999998</v>
      </c>
    </row>
    <row r="112" spans="1:7" x14ac:dyDescent="0.15">
      <c r="A112" s="2">
        <v>42717</v>
      </c>
      <c r="B112" s="3">
        <v>567103.84</v>
      </c>
      <c r="C112" s="3">
        <v>501756.22</v>
      </c>
      <c r="D112" s="3">
        <v>3885264</v>
      </c>
      <c r="E112" s="3">
        <v>3638450</v>
      </c>
      <c r="F112" s="3">
        <v>3086207.952</v>
      </c>
      <c r="G112" s="3">
        <v>3077641.764</v>
      </c>
    </row>
    <row r="113" spans="1:7" x14ac:dyDescent="0.15">
      <c r="A113" s="2">
        <v>42718</v>
      </c>
      <c r="B113" s="3">
        <v>567103.84</v>
      </c>
      <c r="C113" s="3">
        <v>506406.46</v>
      </c>
      <c r="D113" s="3">
        <v>3738927</v>
      </c>
      <c r="E113" s="3">
        <v>3663502</v>
      </c>
      <c r="F113" s="3">
        <v>3080333.93</v>
      </c>
      <c r="G113" s="3">
        <v>3042343.426</v>
      </c>
    </row>
    <row r="114" spans="1:7" x14ac:dyDescent="0.15">
      <c r="A114" s="2">
        <v>42719</v>
      </c>
      <c r="B114" s="3">
        <v>567103.84</v>
      </c>
      <c r="C114" s="3">
        <v>511789.37</v>
      </c>
      <c r="D114" s="3">
        <v>4264871</v>
      </c>
      <c r="E114" s="3">
        <v>4110712</v>
      </c>
      <c r="F114" s="3">
        <v>3691485.7319999998</v>
      </c>
      <c r="G114" s="3">
        <v>3657056.85</v>
      </c>
    </row>
    <row r="115" spans="1:7" x14ac:dyDescent="0.15">
      <c r="A115" s="2">
        <v>42720</v>
      </c>
      <c r="B115" s="3">
        <v>573895.53</v>
      </c>
      <c r="C115" s="3">
        <v>515444.35</v>
      </c>
      <c r="D115" s="3">
        <v>4239598</v>
      </c>
      <c r="E115" s="3">
        <v>4028790</v>
      </c>
      <c r="F115" s="3">
        <v>3841337.9920000001</v>
      </c>
      <c r="G115" s="3">
        <v>3787863.75</v>
      </c>
    </row>
    <row r="116" spans="1:7" x14ac:dyDescent="0.15">
      <c r="A116" s="2">
        <v>42723</v>
      </c>
      <c r="B116" s="3">
        <v>579062.19999999995</v>
      </c>
      <c r="C116" s="3">
        <v>519040.93</v>
      </c>
      <c r="D116" s="3">
        <v>4530604</v>
      </c>
      <c r="E116" s="3">
        <v>4569658</v>
      </c>
      <c r="F116" s="3">
        <v>3986296.6880000001</v>
      </c>
      <c r="G116" s="3">
        <v>4034837.1880000001</v>
      </c>
    </row>
    <row r="117" spans="1:7" x14ac:dyDescent="0.15">
      <c r="A117" s="2">
        <v>42724</v>
      </c>
      <c r="B117" s="3">
        <v>584157.19999999995</v>
      </c>
      <c r="C117" s="3">
        <v>522723.44</v>
      </c>
      <c r="D117" s="3">
        <v>4650335</v>
      </c>
      <c r="E117" s="3">
        <v>5446830</v>
      </c>
      <c r="F117" s="3">
        <v>4540164.0659999996</v>
      </c>
      <c r="G117" s="3">
        <v>4652636.6639999999</v>
      </c>
    </row>
    <row r="118" spans="1:7" x14ac:dyDescent="0.15">
      <c r="A118" s="2">
        <v>42725</v>
      </c>
      <c r="B118" s="3">
        <v>586331.36</v>
      </c>
      <c r="C118" s="3">
        <v>528693.99</v>
      </c>
      <c r="D118" s="3">
        <v>4784408</v>
      </c>
      <c r="E118" s="3">
        <v>4381184</v>
      </c>
      <c r="F118" s="3">
        <v>3831364.59</v>
      </c>
      <c r="G118" s="3">
        <v>3822155.656</v>
      </c>
    </row>
    <row r="119" spans="1:7" x14ac:dyDescent="0.15">
      <c r="A119" s="2">
        <v>42726</v>
      </c>
      <c r="B119" s="3">
        <v>589648.02</v>
      </c>
      <c r="C119" s="3">
        <v>532381.63</v>
      </c>
      <c r="D119" s="3">
        <v>4558395</v>
      </c>
      <c r="E119" s="3">
        <v>4191916</v>
      </c>
      <c r="F119" s="3">
        <v>3649223.304</v>
      </c>
      <c r="G119" s="3">
        <v>3561629.662</v>
      </c>
    </row>
    <row r="120" spans="1:7" x14ac:dyDescent="0.15">
      <c r="A120" s="2">
        <v>42727</v>
      </c>
      <c r="B120" s="3">
        <v>597180.09</v>
      </c>
      <c r="C120" s="3">
        <v>536577.78</v>
      </c>
      <c r="D120" s="3">
        <v>4433732</v>
      </c>
      <c r="E120" s="3">
        <v>4348411</v>
      </c>
      <c r="F120" s="3">
        <v>3710086.4959999998</v>
      </c>
      <c r="G120" s="3">
        <v>3780832.9559999998</v>
      </c>
    </row>
    <row r="121" spans="1:7" x14ac:dyDescent="0.15">
      <c r="A121" s="2">
        <v>42730</v>
      </c>
      <c r="B121" s="3">
        <v>600454.43000000005</v>
      </c>
      <c r="C121" s="3">
        <v>547329.57999999996</v>
      </c>
      <c r="D121" s="3">
        <v>4678812</v>
      </c>
      <c r="E121" s="3">
        <v>4608570</v>
      </c>
      <c r="F121" s="3">
        <v>4041992.9440000001</v>
      </c>
      <c r="G121" s="3">
        <v>4057596.3139999998</v>
      </c>
    </row>
    <row r="122" spans="1:7" x14ac:dyDescent="0.15">
      <c r="A122" s="2">
        <v>42731</v>
      </c>
      <c r="B122" s="3">
        <v>623416.93999999994</v>
      </c>
      <c r="C122" s="3">
        <v>551746.30000000005</v>
      </c>
      <c r="D122" s="3">
        <v>4846483</v>
      </c>
      <c r="E122" s="3">
        <v>4265330</v>
      </c>
      <c r="F122" s="3">
        <v>3833148.6660000002</v>
      </c>
      <c r="G122" s="3">
        <v>3663458.2760000001</v>
      </c>
    </row>
    <row r="123" spans="1:7" x14ac:dyDescent="0.15">
      <c r="A123" s="2">
        <v>42732</v>
      </c>
      <c r="B123" s="3">
        <v>630908.61</v>
      </c>
      <c r="C123" s="3">
        <v>558244.76</v>
      </c>
      <c r="D123" s="3">
        <v>4827120</v>
      </c>
      <c r="E123" s="3">
        <v>4656924</v>
      </c>
      <c r="F123" s="4">
        <v>3578858.446</v>
      </c>
      <c r="G123" s="4">
        <v>3488817.7750000004</v>
      </c>
    </row>
    <row r="124" spans="1:7" x14ac:dyDescent="0.15">
      <c r="A124" s="2">
        <v>42733</v>
      </c>
      <c r="B124" s="3">
        <v>651475.79</v>
      </c>
      <c r="C124" s="3">
        <v>565292.27</v>
      </c>
      <c r="D124" s="3">
        <v>4213311</v>
      </c>
      <c r="E124" s="3">
        <v>3856998</v>
      </c>
      <c r="F124" s="3">
        <v>3324568.2259999998</v>
      </c>
      <c r="G124" s="3">
        <v>3314177.2740000002</v>
      </c>
    </row>
    <row r="125" spans="1:7" x14ac:dyDescent="0.15">
      <c r="A125" s="2">
        <v>42734</v>
      </c>
      <c r="B125" s="3">
        <v>652001.21</v>
      </c>
      <c r="C125" s="3">
        <v>568749.79</v>
      </c>
      <c r="D125" s="3">
        <v>4233607</v>
      </c>
      <c r="E125" s="3">
        <v>4151737</v>
      </c>
      <c r="F125" s="3">
        <v>3561150.16</v>
      </c>
      <c r="G125" s="3">
        <v>3538075.3480000002</v>
      </c>
    </row>
    <row r="126" spans="1:7" x14ac:dyDescent="0.15">
      <c r="A126" s="2">
        <v>42738</v>
      </c>
      <c r="B126" s="3">
        <v>655405.80000000005</v>
      </c>
      <c r="C126" s="3">
        <v>571152.74</v>
      </c>
      <c r="D126" s="3">
        <v>4531210</v>
      </c>
      <c r="E126" s="3">
        <v>4325830</v>
      </c>
      <c r="F126" s="3">
        <v>3914175.4279999998</v>
      </c>
      <c r="G126" s="3">
        <v>3882033.0619999999</v>
      </c>
    </row>
    <row r="127" spans="1:7" x14ac:dyDescent="0.15">
      <c r="A127" s="2">
        <v>42739</v>
      </c>
      <c r="B127" s="3">
        <v>661107.93000000005</v>
      </c>
      <c r="C127" s="3">
        <v>573874.80000000005</v>
      </c>
      <c r="D127" s="3">
        <v>4778796</v>
      </c>
      <c r="E127" s="3">
        <v>4807766</v>
      </c>
      <c r="F127" s="3">
        <v>4165707.9679999999</v>
      </c>
      <c r="G127" s="3">
        <v>4154708.048</v>
      </c>
    </row>
    <row r="128" spans="1:7" x14ac:dyDescent="0.15">
      <c r="A128" s="2">
        <v>42740</v>
      </c>
      <c r="B128" s="3">
        <v>664045.86</v>
      </c>
      <c r="C128" s="3">
        <v>575078.96</v>
      </c>
      <c r="D128" s="3">
        <v>4896289</v>
      </c>
      <c r="E128" s="3">
        <v>4867932</v>
      </c>
      <c r="F128" s="3">
        <v>4318063.0779999997</v>
      </c>
      <c r="G128" s="3">
        <v>4322957.4340000004</v>
      </c>
    </row>
    <row r="129" spans="1:7" x14ac:dyDescent="0.15">
      <c r="A129" s="2">
        <v>42741</v>
      </c>
      <c r="B129" s="3">
        <v>665387.53</v>
      </c>
      <c r="C129" s="3">
        <v>575588.73</v>
      </c>
      <c r="D129" s="3">
        <v>4798480</v>
      </c>
      <c r="E129" s="3">
        <v>4775652</v>
      </c>
      <c r="F129" s="3">
        <v>4189965.4759999998</v>
      </c>
      <c r="G129" s="3">
        <v>4180887.9360000002</v>
      </c>
    </row>
    <row r="130" spans="1:7" x14ac:dyDescent="0.15">
      <c r="A130" s="2">
        <v>42744</v>
      </c>
      <c r="B130" s="3">
        <v>666795.86</v>
      </c>
      <c r="C130" s="3">
        <v>576826.42000000004</v>
      </c>
      <c r="D130" s="3">
        <v>4967871</v>
      </c>
      <c r="E130" s="3">
        <v>4984489</v>
      </c>
      <c r="F130" s="3">
        <v>4373275.1560000004</v>
      </c>
      <c r="G130" s="3">
        <v>4377928.1660000002</v>
      </c>
    </row>
    <row r="131" spans="1:7" x14ac:dyDescent="0.15">
      <c r="A131" s="2">
        <v>42745</v>
      </c>
      <c r="B131" s="3">
        <v>667340.44999999995</v>
      </c>
      <c r="C131" s="3">
        <v>579559.57999999996</v>
      </c>
      <c r="D131" s="3">
        <v>5134638</v>
      </c>
      <c r="E131" s="3">
        <v>5140689</v>
      </c>
      <c r="F131" s="3">
        <v>4567084.5060000001</v>
      </c>
      <c r="G131" s="3">
        <v>4543731.9359999998</v>
      </c>
    </row>
    <row r="132" spans="1:7" x14ac:dyDescent="0.15">
      <c r="A132" s="2">
        <v>42746</v>
      </c>
      <c r="B132" s="3">
        <v>668622.11</v>
      </c>
      <c r="C132" s="3">
        <v>581474.89</v>
      </c>
      <c r="D132" s="3">
        <v>5202598</v>
      </c>
      <c r="E132" s="3">
        <v>67960</v>
      </c>
      <c r="F132" s="3">
        <v>4492862.3219999997</v>
      </c>
      <c r="G132" s="3">
        <v>4503511.47</v>
      </c>
    </row>
    <row r="133" spans="1:7" x14ac:dyDescent="0.15">
      <c r="A133" s="2">
        <v>42747</v>
      </c>
      <c r="B133" s="3">
        <v>668622.11</v>
      </c>
      <c r="C133" s="3">
        <v>581945.65</v>
      </c>
      <c r="D133" s="3">
        <v>5212119</v>
      </c>
      <c r="E133" s="3">
        <v>5285502</v>
      </c>
      <c r="F133" s="3">
        <v>4966311.0999999996</v>
      </c>
      <c r="G133" s="3">
        <v>4942217.9879999999</v>
      </c>
    </row>
    <row r="134" spans="1:7" x14ac:dyDescent="0.15">
      <c r="A134" s="2">
        <v>42748</v>
      </c>
      <c r="B134" s="3">
        <v>671283.79</v>
      </c>
      <c r="C134" s="3">
        <v>583992.84</v>
      </c>
      <c r="D134" s="3">
        <v>5280188</v>
      </c>
      <c r="E134" s="3">
        <v>5493845</v>
      </c>
      <c r="F134" s="3">
        <v>4891010.8159999996</v>
      </c>
      <c r="G134" s="3">
        <v>4844404.0880000005</v>
      </c>
    </row>
    <row r="135" spans="1:7" x14ac:dyDescent="0.15">
      <c r="A135" s="2">
        <v>42751</v>
      </c>
      <c r="B135" s="3">
        <v>673371.3</v>
      </c>
      <c r="C135" s="3">
        <v>593328.38</v>
      </c>
      <c r="D135" s="3">
        <v>5888731</v>
      </c>
      <c r="E135" s="3">
        <v>5796880</v>
      </c>
      <c r="F135" s="3">
        <v>5308864.47</v>
      </c>
      <c r="G135" s="3">
        <v>5319363.0439999998</v>
      </c>
    </row>
    <row r="136" spans="1:7" x14ac:dyDescent="0.15">
      <c r="A136" s="2">
        <v>42752</v>
      </c>
      <c r="B136" s="3">
        <v>675536.3</v>
      </c>
      <c r="C136" s="3">
        <v>596998.72</v>
      </c>
      <c r="D136" s="3">
        <v>5676258</v>
      </c>
      <c r="E136" s="3">
        <v>5645342</v>
      </c>
      <c r="F136" s="3">
        <v>5099077.3119999999</v>
      </c>
      <c r="G136" s="3">
        <v>5053461.892</v>
      </c>
    </row>
    <row r="137" spans="1:7" x14ac:dyDescent="0.15">
      <c r="A137" s="2">
        <v>42753</v>
      </c>
      <c r="B137" s="3">
        <v>682973.38</v>
      </c>
      <c r="C137" s="3">
        <v>605818.54</v>
      </c>
      <c r="D137" s="3">
        <v>5952547</v>
      </c>
      <c r="E137" s="3">
        <v>6006580</v>
      </c>
      <c r="F137" s="4">
        <v>7432590.9720000001</v>
      </c>
      <c r="G137" s="4">
        <v>7410401.4900000002</v>
      </c>
    </row>
    <row r="138" spans="1:7" x14ac:dyDescent="0.15">
      <c r="A138" s="2">
        <v>42754</v>
      </c>
      <c r="B138" s="3">
        <v>699478.38</v>
      </c>
      <c r="C138" s="3">
        <v>611927.53</v>
      </c>
      <c r="D138" s="3">
        <v>5992385</v>
      </c>
      <c r="E138" s="3">
        <v>5801626</v>
      </c>
      <c r="F138" s="3">
        <v>5255477.5539999995</v>
      </c>
      <c r="G138" s="3">
        <v>5274707.1540000001</v>
      </c>
    </row>
    <row r="139" spans="1:7" x14ac:dyDescent="0.15">
      <c r="A139" s="2">
        <v>42755</v>
      </c>
      <c r="B139" s="3">
        <v>706711.29</v>
      </c>
      <c r="C139" s="3">
        <v>620060.14</v>
      </c>
      <c r="D139" s="3">
        <v>6311759</v>
      </c>
      <c r="E139" s="3">
        <v>6145161</v>
      </c>
      <c r="F139" s="3">
        <v>5719020.21</v>
      </c>
      <c r="G139" s="3">
        <v>5712394.7740000002</v>
      </c>
    </row>
    <row r="140" spans="1:7" x14ac:dyDescent="0.15">
      <c r="A140" s="2">
        <v>42758</v>
      </c>
      <c r="B140" s="3">
        <v>708170.03</v>
      </c>
      <c r="C140" s="3">
        <v>624045.92000000004</v>
      </c>
      <c r="D140" s="3">
        <v>6031038</v>
      </c>
      <c r="E140" s="3">
        <v>5976473</v>
      </c>
      <c r="F140" s="3">
        <v>5210213.41</v>
      </c>
      <c r="G140" s="3">
        <v>5222307.9340000004</v>
      </c>
    </row>
    <row r="141" spans="1:7" x14ac:dyDescent="0.15">
      <c r="A141" s="2">
        <v>42759</v>
      </c>
      <c r="B141" s="3">
        <v>714166.43</v>
      </c>
      <c r="C141" s="3">
        <v>627026.43000000005</v>
      </c>
      <c r="D141" s="3">
        <v>6135244</v>
      </c>
      <c r="E141" s="3">
        <v>6221882</v>
      </c>
      <c r="F141" s="3">
        <v>5617472.784</v>
      </c>
      <c r="G141" s="3">
        <v>5616519.182</v>
      </c>
    </row>
    <row r="142" spans="1:7" x14ac:dyDescent="0.15">
      <c r="A142" s="2">
        <v>42760</v>
      </c>
      <c r="B142" s="3">
        <v>740980.7</v>
      </c>
      <c r="C142" s="3">
        <v>631539.36</v>
      </c>
      <c r="D142" s="3">
        <v>6316684</v>
      </c>
      <c r="E142" s="3">
        <v>6244065</v>
      </c>
      <c r="F142" s="4">
        <v>-2163288.0299999998</v>
      </c>
      <c r="G142" s="4">
        <v>-2156216.4219999998</v>
      </c>
    </row>
    <row r="143" spans="1:7" x14ac:dyDescent="0.15">
      <c r="A143" s="2">
        <v>42761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</row>
    <row r="144" spans="1:7" x14ac:dyDescent="0.15">
      <c r="A144" s="2">
        <v>42769</v>
      </c>
      <c r="B144" s="3">
        <v>761612.08</v>
      </c>
      <c r="C144" s="3">
        <v>637951.64</v>
      </c>
      <c r="D144" s="4">
        <v>0</v>
      </c>
      <c r="E144" s="4">
        <v>0</v>
      </c>
      <c r="F144" s="3">
        <v>5460969.0279999999</v>
      </c>
      <c r="G144" s="3">
        <v>5443256.352</v>
      </c>
    </row>
    <row r="145" spans="1:7" x14ac:dyDescent="0.15">
      <c r="A145" s="2">
        <v>42772</v>
      </c>
      <c r="B145" s="3">
        <v>764617.49</v>
      </c>
      <c r="C145" s="3">
        <v>641079.73</v>
      </c>
      <c r="D145" s="3">
        <v>6098432</v>
      </c>
      <c r="E145" s="3">
        <v>0</v>
      </c>
      <c r="F145" s="3">
        <v>5289661.5460000001</v>
      </c>
      <c r="G145" s="3">
        <v>5271583.0839999998</v>
      </c>
    </row>
    <row r="146" spans="1:7" x14ac:dyDescent="0.15">
      <c r="A146" s="2">
        <v>42773</v>
      </c>
      <c r="B146" s="3">
        <v>765193.33</v>
      </c>
      <c r="C146" s="3">
        <v>644986.35</v>
      </c>
      <c r="D146" s="3">
        <v>6185798</v>
      </c>
      <c r="E146" s="3">
        <v>6042844</v>
      </c>
      <c r="F146" s="3">
        <v>5308333.6579999998</v>
      </c>
      <c r="G146" s="3">
        <v>5312808.8080000002</v>
      </c>
    </row>
    <row r="147" spans="1:7" x14ac:dyDescent="0.15">
      <c r="A147" s="2">
        <v>42774</v>
      </c>
      <c r="B147" s="3">
        <v>765959.28</v>
      </c>
      <c r="C147" s="3">
        <v>647305.28</v>
      </c>
      <c r="D147" s="3">
        <v>6073553</v>
      </c>
      <c r="E147" s="3">
        <v>6077123</v>
      </c>
      <c r="F147" s="3"/>
      <c r="G147" s="3"/>
    </row>
    <row r="148" spans="1:7" x14ac:dyDescent="0.15">
      <c r="A148" s="2">
        <v>42775</v>
      </c>
      <c r="B148" s="3">
        <v>767032.2</v>
      </c>
      <c r="C148" s="3">
        <v>653256.46</v>
      </c>
      <c r="D148" s="3">
        <v>6169192</v>
      </c>
      <c r="E148" s="3">
        <v>6024815</v>
      </c>
      <c r="F148" s="3"/>
      <c r="G148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2017年盈亏情况</vt:lpstr>
      <vt:lpstr>2017年盈亏情况_凌总</vt:lpstr>
      <vt:lpstr>期权做市总盈亏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2017-02-09T12:27:59Z</dcterms:created>
  <dcterms:modified xsi:type="dcterms:W3CDTF">2017-03-26T05:37:19Z</dcterms:modified>
</cp:coreProperties>
</file>