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omments387.xml" ContentType="application/vnd.openxmlformats-officedocument.spreadsheetml.comments+xml"/>
  <Override PartName="/xl/comments388.xml" ContentType="application/vnd.openxmlformats-officedocument.spreadsheetml.comments+xml"/>
  <Override PartName="/xl/comments389.xml" ContentType="application/vnd.openxmlformats-officedocument.spreadsheetml.comments+xml"/>
  <Override PartName="/xl/comments390.xml" ContentType="application/vnd.openxmlformats-officedocument.spreadsheetml.comments+xml"/>
  <Override PartName="/xl/comments39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27" sheetId="440" r:id="rId1"/>
    <sheet name="20180326" sheetId="439" r:id="rId2"/>
    <sheet name="20180323" sheetId="438" r:id="rId3"/>
    <sheet name="20180322" sheetId="437" r:id="rId4"/>
    <sheet name="20180321" sheetId="436" r:id="rId5"/>
    <sheet name="20180320" sheetId="435" r:id="rId6"/>
    <sheet name="20180319" sheetId="434" r:id="rId7"/>
    <sheet name="20180316" sheetId="433" r:id="rId8"/>
    <sheet name="20180315" sheetId="432" r:id="rId9"/>
    <sheet name="20180314" sheetId="431" r:id="rId10"/>
    <sheet name="20180313" sheetId="430" r:id="rId11"/>
    <sheet name="20180312" sheetId="429" r:id="rId12"/>
    <sheet name="20180309" sheetId="428" r:id="rId13"/>
    <sheet name="20180308" sheetId="427" r:id="rId14"/>
    <sheet name="20180307" sheetId="426" r:id="rId15"/>
    <sheet name="20180306" sheetId="425" r:id="rId16"/>
    <sheet name="20180305" sheetId="424" r:id="rId17"/>
    <sheet name="20180302" sheetId="423" r:id="rId18"/>
    <sheet name="20180301" sheetId="422" r:id="rId19"/>
    <sheet name="20180228" sheetId="421" r:id="rId20"/>
    <sheet name="20180227" sheetId="420" r:id="rId21"/>
    <sheet name="20180226" sheetId="419" r:id="rId22"/>
    <sheet name="20180214" sheetId="418" r:id="rId23"/>
    <sheet name="20180213" sheetId="417" r:id="rId24"/>
    <sheet name="20180212" sheetId="416" r:id="rId25"/>
    <sheet name="20180209" sheetId="415" r:id="rId26"/>
    <sheet name="20180208" sheetId="414" r:id="rId27"/>
    <sheet name="20180207" sheetId="413" r:id="rId28"/>
    <sheet name="20180206" sheetId="412" r:id="rId29"/>
    <sheet name="20180205" sheetId="411" r:id="rId30"/>
    <sheet name="20180202" sheetId="410" r:id="rId31"/>
    <sheet name="20180201" sheetId="409" r:id="rId32"/>
    <sheet name="20180131" sheetId="408" r:id="rId33"/>
    <sheet name="20180130" sheetId="407" r:id="rId34"/>
    <sheet name="20180129" sheetId="406" r:id="rId35"/>
    <sheet name="20180126" sheetId="405" r:id="rId36"/>
    <sheet name="20180125" sheetId="404" r:id="rId37"/>
    <sheet name="20180124" sheetId="403" r:id="rId38"/>
    <sheet name="20180123" sheetId="402" r:id="rId39"/>
    <sheet name="20180122" sheetId="401" r:id="rId40"/>
    <sheet name="20180119" sheetId="400" r:id="rId41"/>
    <sheet name="20180118" sheetId="399" r:id="rId42"/>
    <sheet name="20180117" sheetId="398" r:id="rId43"/>
    <sheet name="20180116" sheetId="397" r:id="rId44"/>
    <sheet name="20180115" sheetId="396" r:id="rId45"/>
    <sheet name="20180112" sheetId="395" r:id="rId46"/>
    <sheet name="20180111" sheetId="394" r:id="rId47"/>
    <sheet name="20180110" sheetId="393" r:id="rId48"/>
    <sheet name="20180109" sheetId="392" r:id="rId49"/>
    <sheet name="20180108" sheetId="391" r:id="rId50"/>
    <sheet name="20180105" sheetId="390" r:id="rId51"/>
    <sheet name="20180104" sheetId="389" r:id="rId52"/>
    <sheet name="20180103" sheetId="388" r:id="rId53"/>
    <sheet name="20180102" sheetId="387" r:id="rId54"/>
    <sheet name="20180101" sheetId="386" r:id="rId55"/>
    <sheet name="20171229" sheetId="385" r:id="rId56"/>
    <sheet name="20171228" sheetId="384" r:id="rId57"/>
    <sheet name="20171227" sheetId="383" r:id="rId58"/>
    <sheet name="20171226" sheetId="382" r:id="rId59"/>
    <sheet name="20171225" sheetId="381" r:id="rId60"/>
    <sheet name="20171222" sheetId="380" r:id="rId61"/>
    <sheet name="20171221" sheetId="379" r:id="rId62"/>
    <sheet name="20171220" sheetId="378" r:id="rId63"/>
    <sheet name="20171219" sheetId="377" r:id="rId64"/>
    <sheet name="20171218" sheetId="376" r:id="rId65"/>
    <sheet name="20171215" sheetId="375" r:id="rId66"/>
    <sheet name="20171214" sheetId="374" r:id="rId67"/>
    <sheet name="20171213" sheetId="373" r:id="rId68"/>
    <sheet name="20171212" sheetId="372" r:id="rId69"/>
    <sheet name="20171211" sheetId="371" r:id="rId70"/>
    <sheet name="20171208" sheetId="370" r:id="rId71"/>
    <sheet name="20171207" sheetId="369" r:id="rId72"/>
    <sheet name="20171206" sheetId="368" r:id="rId73"/>
    <sheet name="20171205" sheetId="367" r:id="rId74"/>
    <sheet name="20171204" sheetId="366" r:id="rId75"/>
    <sheet name="20171201" sheetId="365" r:id="rId76"/>
    <sheet name="20171130" sheetId="364" r:id="rId77"/>
    <sheet name="20171129" sheetId="363" r:id="rId78"/>
    <sheet name="20171128" sheetId="362" r:id="rId79"/>
    <sheet name="20171127" sheetId="361" r:id="rId80"/>
    <sheet name="20171124" sheetId="360" r:id="rId81"/>
    <sheet name="20171123" sheetId="359" r:id="rId82"/>
    <sheet name="20171122" sheetId="358" r:id="rId83"/>
    <sheet name="20171121" sheetId="357" r:id="rId84"/>
    <sheet name="20171120" sheetId="356" r:id="rId85"/>
    <sheet name="20171117" sheetId="355" r:id="rId86"/>
    <sheet name="20171116" sheetId="354" r:id="rId87"/>
    <sheet name="20171115" sheetId="353" r:id="rId88"/>
    <sheet name="20171114" sheetId="352" r:id="rId89"/>
    <sheet name="20171113" sheetId="351" r:id="rId90"/>
    <sheet name="20171110" sheetId="350" r:id="rId91"/>
    <sheet name="20171109" sheetId="349" r:id="rId92"/>
    <sheet name="20171108" sheetId="348" r:id="rId93"/>
    <sheet name="20171107" sheetId="347" r:id="rId94"/>
    <sheet name="20171106" sheetId="346" r:id="rId95"/>
    <sheet name="20171103" sheetId="345" r:id="rId96"/>
    <sheet name="20171102" sheetId="344" r:id="rId97"/>
    <sheet name="20171101" sheetId="343" r:id="rId98"/>
    <sheet name="20171031" sheetId="342" r:id="rId99"/>
    <sheet name="20171030" sheetId="341" r:id="rId100"/>
    <sheet name="20171027" sheetId="340" r:id="rId101"/>
    <sheet name="20171026" sheetId="339" r:id="rId102"/>
    <sheet name="20171025" sheetId="338" r:id="rId103"/>
    <sheet name="20171024" sheetId="337" r:id="rId104"/>
    <sheet name="20171023" sheetId="336" r:id="rId105"/>
    <sheet name="20171020" sheetId="335" r:id="rId106"/>
    <sheet name="20171019" sheetId="334" r:id="rId107"/>
    <sheet name="20171018" sheetId="332" r:id="rId108"/>
    <sheet name="20171017" sheetId="331" r:id="rId109"/>
    <sheet name="20171016" sheetId="330" r:id="rId110"/>
    <sheet name="20171013" sheetId="329" r:id="rId111"/>
    <sheet name="20171012" sheetId="328" r:id="rId112"/>
    <sheet name="20171011" sheetId="327" r:id="rId113"/>
    <sheet name="20171010" sheetId="326" r:id="rId114"/>
    <sheet name="20171009" sheetId="325" r:id="rId115"/>
    <sheet name="20171006" sheetId="324" r:id="rId116"/>
    <sheet name="20171005" sheetId="323" r:id="rId117"/>
    <sheet name="20171004" sheetId="322" r:id="rId118"/>
    <sheet name="20171003" sheetId="321" r:id="rId119"/>
    <sheet name="20171002" sheetId="320" r:id="rId120"/>
    <sheet name="20170929" sheetId="319" r:id="rId121"/>
    <sheet name="20170928" sheetId="318" r:id="rId122"/>
    <sheet name="20170927" sheetId="317" r:id="rId123"/>
    <sheet name="20170926" sheetId="316" r:id="rId124"/>
    <sheet name="20170925" sheetId="315" r:id="rId125"/>
    <sheet name="20170922" sheetId="314" r:id="rId126"/>
    <sheet name="20170921" sheetId="313" r:id="rId127"/>
    <sheet name="20170920" sheetId="312" r:id="rId128"/>
    <sheet name="20170919" sheetId="311" r:id="rId129"/>
    <sheet name="20170918" sheetId="310" r:id="rId130"/>
    <sheet name="20170915" sheetId="309" r:id="rId131"/>
    <sheet name="20170914" sheetId="308" r:id="rId132"/>
    <sheet name="20170913" sheetId="307" r:id="rId133"/>
    <sheet name="20170912" sheetId="306" r:id="rId134"/>
    <sheet name="20170911" sheetId="305" r:id="rId135"/>
    <sheet name="20170908" sheetId="304" r:id="rId136"/>
    <sheet name="20170907" sheetId="303" r:id="rId137"/>
    <sheet name="20170906" sheetId="302" r:id="rId138"/>
    <sheet name="20170905" sheetId="301" r:id="rId139"/>
    <sheet name="20170904" sheetId="300" r:id="rId140"/>
    <sheet name="20170901" sheetId="299" r:id="rId141"/>
    <sheet name="20170831" sheetId="298" r:id="rId142"/>
    <sheet name="20170830" sheetId="297" r:id="rId143"/>
    <sheet name="20170829" sheetId="296" r:id="rId144"/>
    <sheet name="20170828" sheetId="295" r:id="rId145"/>
    <sheet name="20170825" sheetId="294" r:id="rId146"/>
    <sheet name="20170824" sheetId="293" r:id="rId147"/>
    <sheet name="20170823" sheetId="292" r:id="rId148"/>
    <sheet name="20170822" sheetId="291" r:id="rId149"/>
    <sheet name="20170821" sheetId="290" r:id="rId150"/>
    <sheet name="20170818" sheetId="289" r:id="rId151"/>
    <sheet name="20170817" sheetId="288" r:id="rId152"/>
    <sheet name="20170816" sheetId="287" r:id="rId153"/>
    <sheet name="20170815" sheetId="286" r:id="rId154"/>
    <sheet name="20170814" sheetId="285" r:id="rId155"/>
    <sheet name="20170811" sheetId="284" r:id="rId156"/>
    <sheet name="20170810" sheetId="283" r:id="rId157"/>
    <sheet name="20170809" sheetId="282" r:id="rId158"/>
    <sheet name="20170808" sheetId="281" r:id="rId159"/>
    <sheet name="20170807" sheetId="280" r:id="rId160"/>
    <sheet name="20170804" sheetId="279" r:id="rId161"/>
    <sheet name="20170803" sheetId="278" r:id="rId162"/>
    <sheet name="20170802" sheetId="277" r:id="rId163"/>
    <sheet name="20170801" sheetId="276" r:id="rId164"/>
    <sheet name="20170731" sheetId="275" r:id="rId165"/>
    <sheet name="20170728" sheetId="274" r:id="rId166"/>
    <sheet name="20170727" sheetId="273" r:id="rId167"/>
    <sheet name="20170726" sheetId="272" r:id="rId168"/>
    <sheet name="20170725" sheetId="271" r:id="rId169"/>
    <sheet name="20170724" sheetId="270" r:id="rId170"/>
    <sheet name="20170721" sheetId="269" r:id="rId171"/>
    <sheet name="20170720" sheetId="268" r:id="rId172"/>
    <sheet name="20170719" sheetId="267" r:id="rId173"/>
    <sheet name="20170718" sheetId="266" r:id="rId174"/>
    <sheet name="20170717" sheetId="265" r:id="rId175"/>
    <sheet name="20170714" sheetId="264" r:id="rId176"/>
    <sheet name="20170713" sheetId="263" r:id="rId177"/>
    <sheet name="20170712" sheetId="262" r:id="rId178"/>
    <sheet name="20170711" sheetId="261" r:id="rId179"/>
    <sheet name="20170710" sheetId="260" r:id="rId180"/>
    <sheet name="20170707" sheetId="259" r:id="rId181"/>
    <sheet name="20170706" sheetId="258" r:id="rId182"/>
    <sheet name="20170705" sheetId="257" r:id="rId183"/>
    <sheet name="20170704" sheetId="256" r:id="rId184"/>
    <sheet name="20170703" sheetId="255" r:id="rId185"/>
    <sheet name="20170630" sheetId="254" r:id="rId186"/>
    <sheet name="20170629" sheetId="253" r:id="rId187"/>
    <sheet name="20170628" sheetId="252" r:id="rId188"/>
    <sheet name="20170627" sheetId="251" r:id="rId189"/>
    <sheet name="20170626" sheetId="250" r:id="rId190"/>
    <sheet name="20170623" sheetId="249" r:id="rId191"/>
    <sheet name="20170622" sheetId="248" r:id="rId192"/>
    <sheet name="20170621" sheetId="247" r:id="rId193"/>
    <sheet name="20170620" sheetId="246" r:id="rId194"/>
    <sheet name="20170619" sheetId="245" r:id="rId195"/>
    <sheet name="20170616" sheetId="244" r:id="rId196"/>
    <sheet name="20170615" sheetId="243" r:id="rId197"/>
    <sheet name="20170614" sheetId="242" r:id="rId198"/>
    <sheet name="20170613" sheetId="241" r:id="rId199"/>
    <sheet name="20170612" sheetId="240" r:id="rId200"/>
    <sheet name="20170609" sheetId="239" r:id="rId201"/>
    <sheet name="20170608" sheetId="238" r:id="rId202"/>
    <sheet name="20170607" sheetId="237" r:id="rId203"/>
    <sheet name="20170606" sheetId="236" r:id="rId204"/>
    <sheet name="20170605" sheetId="235" r:id="rId205"/>
    <sheet name="20170602" sheetId="234" r:id="rId206"/>
    <sheet name="20170601" sheetId="233" r:id="rId207"/>
    <sheet name="20170531" sheetId="232" r:id="rId208"/>
    <sheet name="20170530" sheetId="231" r:id="rId209"/>
    <sheet name="20170529" sheetId="230" r:id="rId210"/>
    <sheet name="20170526" sheetId="229" r:id="rId211"/>
    <sheet name="20170525" sheetId="228" r:id="rId212"/>
    <sheet name="20170524" sheetId="227" r:id="rId213"/>
    <sheet name="20170523" sheetId="226" r:id="rId214"/>
    <sheet name="20170522" sheetId="225" r:id="rId215"/>
    <sheet name="20170519" sheetId="224" r:id="rId216"/>
    <sheet name="20170518" sheetId="223" r:id="rId217"/>
    <sheet name="20170517" sheetId="222" r:id="rId218"/>
    <sheet name="20170516" sheetId="221" r:id="rId219"/>
    <sheet name="20170515" sheetId="220" r:id="rId220"/>
    <sheet name="20170512" sheetId="219" r:id="rId221"/>
    <sheet name="20170511" sheetId="218" r:id="rId222"/>
    <sheet name="20170510" sheetId="217" r:id="rId223"/>
    <sheet name="20170509" sheetId="216" r:id="rId224"/>
    <sheet name="20170508" sheetId="215" r:id="rId225"/>
    <sheet name="20170505" sheetId="214" r:id="rId226"/>
    <sheet name="20170504" sheetId="213" r:id="rId227"/>
    <sheet name="20170503" sheetId="212" r:id="rId228"/>
    <sheet name="20170502" sheetId="211" r:id="rId229"/>
    <sheet name="20170501" sheetId="210" r:id="rId230"/>
    <sheet name="20170428" sheetId="209" r:id="rId231"/>
    <sheet name="20170427" sheetId="208" r:id="rId232"/>
    <sheet name="20170426" sheetId="207" r:id="rId233"/>
    <sheet name="20170425" sheetId="206" r:id="rId234"/>
    <sheet name="20170424" sheetId="205" r:id="rId235"/>
    <sheet name="20170421" sheetId="204" r:id="rId236"/>
    <sheet name="20170420" sheetId="203" r:id="rId237"/>
    <sheet name="20170419" sheetId="202" r:id="rId238"/>
    <sheet name="20170418" sheetId="201" r:id="rId239"/>
    <sheet name="20170417" sheetId="200" r:id="rId240"/>
    <sheet name="20170414" sheetId="199" r:id="rId241"/>
    <sheet name="20170413" sheetId="198" r:id="rId242"/>
    <sheet name="20170412" sheetId="197" r:id="rId243"/>
    <sheet name="20170411" sheetId="196" r:id="rId244"/>
    <sheet name="20170410" sheetId="195" r:id="rId245"/>
    <sheet name="20170407" sheetId="194" r:id="rId246"/>
    <sheet name="20170406" sheetId="193" r:id="rId247"/>
    <sheet name="20170405" sheetId="192" r:id="rId248"/>
    <sheet name="20170404" sheetId="191" r:id="rId249"/>
    <sheet name="20170403" sheetId="190" r:id="rId250"/>
    <sheet name="20170331" sheetId="189" r:id="rId251"/>
    <sheet name="20170330" sheetId="188" r:id="rId252"/>
    <sheet name="20170329" sheetId="187" r:id="rId253"/>
    <sheet name="20170328" sheetId="186" r:id="rId254"/>
    <sheet name="20170327" sheetId="185" r:id="rId255"/>
    <sheet name="20170324" sheetId="184" r:id="rId256"/>
    <sheet name="20170323" sheetId="183" r:id="rId257"/>
    <sheet name="20170322" sheetId="182" r:id="rId258"/>
    <sheet name="20170321" sheetId="181" r:id="rId259"/>
    <sheet name="20170320" sheetId="180" r:id="rId260"/>
    <sheet name="20170317" sheetId="179" r:id="rId261"/>
    <sheet name="20170316" sheetId="178" r:id="rId262"/>
    <sheet name="20170315" sheetId="177" r:id="rId263"/>
    <sheet name="20170314" sheetId="176" r:id="rId264"/>
    <sheet name="20170313" sheetId="175" r:id="rId265"/>
    <sheet name="20170310" sheetId="174" r:id="rId266"/>
    <sheet name="20170309" sheetId="173" r:id="rId267"/>
    <sheet name="20170308" sheetId="170" r:id="rId268"/>
    <sheet name="20170307" sheetId="169" r:id="rId269"/>
    <sheet name="20170306" sheetId="168" r:id="rId270"/>
    <sheet name="20170303" sheetId="167" r:id="rId271"/>
    <sheet name="20170302" sheetId="166" r:id="rId272"/>
    <sheet name="20170301" sheetId="165" r:id="rId273"/>
    <sheet name="20170228" sheetId="164" r:id="rId274"/>
    <sheet name="20170227" sheetId="163" r:id="rId275"/>
    <sheet name="20170224" sheetId="162" r:id="rId276"/>
    <sheet name="20170223" sheetId="161" r:id="rId277"/>
    <sheet name="20170222" sheetId="160" r:id="rId278"/>
    <sheet name="20170221" sheetId="159" r:id="rId279"/>
    <sheet name="20170220" sheetId="158" r:id="rId280"/>
    <sheet name="20170217" sheetId="157" r:id="rId281"/>
    <sheet name="20170216" sheetId="156" r:id="rId282"/>
    <sheet name="20170215" sheetId="155" r:id="rId283"/>
    <sheet name="20170214" sheetId="154" r:id="rId284"/>
    <sheet name="20170213" sheetId="153" r:id="rId285"/>
    <sheet name="20170210" sheetId="152" r:id="rId286"/>
    <sheet name="20170209" sheetId="151" r:id="rId287"/>
    <sheet name="20170208" sheetId="150" r:id="rId288"/>
    <sheet name="20170207" sheetId="149" r:id="rId289"/>
    <sheet name="20170206" sheetId="148" r:id="rId290"/>
    <sheet name="20170203" sheetId="147" r:id="rId291"/>
    <sheet name="20170126" sheetId="146" r:id="rId292"/>
    <sheet name="20170125" sheetId="145" r:id="rId293"/>
    <sheet name="20170124" sheetId="144" r:id="rId294"/>
    <sheet name="20170123" sheetId="143" r:id="rId295"/>
    <sheet name="20170120" sheetId="142" r:id="rId296"/>
    <sheet name="20170119" sheetId="141" r:id="rId297"/>
    <sheet name="20170118" sheetId="140" r:id="rId298"/>
    <sheet name="20170117" sheetId="139" r:id="rId299"/>
    <sheet name="20170116" sheetId="138" r:id="rId300"/>
    <sheet name="20170113" sheetId="137" r:id="rId301"/>
    <sheet name="20170112" sheetId="136" r:id="rId302"/>
    <sheet name="20170111" sheetId="135" r:id="rId303"/>
    <sheet name="20170110" sheetId="134" r:id="rId304"/>
    <sheet name="20170109" sheetId="133" r:id="rId305"/>
    <sheet name="20170106" sheetId="132" r:id="rId306"/>
    <sheet name="20170105" sheetId="131" r:id="rId307"/>
    <sheet name="20170104" sheetId="130" r:id="rId308"/>
    <sheet name="20170103" sheetId="129" r:id="rId309"/>
    <sheet name="20161230" sheetId="128" r:id="rId310"/>
    <sheet name="20161229" sheetId="127" r:id="rId311"/>
    <sheet name="20161228" sheetId="126" r:id="rId312"/>
    <sheet name="20161227" sheetId="125" r:id="rId313"/>
    <sheet name="20161226" sheetId="124" r:id="rId314"/>
    <sheet name="20161223" sheetId="123" r:id="rId315"/>
    <sheet name="20161222" sheetId="122" r:id="rId316"/>
    <sheet name="20161221" sheetId="121" r:id="rId317"/>
    <sheet name="20161220" sheetId="120" r:id="rId318"/>
    <sheet name="20161219" sheetId="119" r:id="rId319"/>
    <sheet name="20161216" sheetId="118" r:id="rId320"/>
    <sheet name="20161215" sheetId="117" r:id="rId321"/>
    <sheet name="20161214" sheetId="116" r:id="rId322"/>
    <sheet name="20161213" sheetId="115" r:id="rId323"/>
    <sheet name="20161212" sheetId="114" r:id="rId324"/>
    <sheet name="20161209" sheetId="113" r:id="rId325"/>
    <sheet name="20161208" sheetId="112" r:id="rId326"/>
    <sheet name="20161207" sheetId="111" r:id="rId327"/>
    <sheet name="20161206" sheetId="110" r:id="rId328"/>
    <sheet name="20161205" sheetId="109" r:id="rId329"/>
    <sheet name="20161202" sheetId="108" r:id="rId330"/>
    <sheet name="20161201" sheetId="107" r:id="rId331"/>
    <sheet name="20161130" sheetId="106" r:id="rId332"/>
    <sheet name="20161129" sheetId="105" r:id="rId333"/>
    <sheet name="20161128" sheetId="104" r:id="rId334"/>
    <sheet name="20161125" sheetId="103" r:id="rId335"/>
    <sheet name="20161124" sheetId="102" r:id="rId336"/>
    <sheet name="20161123" sheetId="101" r:id="rId337"/>
    <sheet name="20161122" sheetId="100" r:id="rId338"/>
    <sheet name="20161121" sheetId="99" r:id="rId339"/>
    <sheet name="20161118" sheetId="98" r:id="rId340"/>
    <sheet name="20161117" sheetId="97" r:id="rId341"/>
    <sheet name="20161116" sheetId="96" r:id="rId342"/>
    <sheet name="20161115" sheetId="95" r:id="rId343"/>
    <sheet name="20161114" sheetId="94" r:id="rId344"/>
    <sheet name="20161111" sheetId="93" r:id="rId345"/>
    <sheet name="20161110" sheetId="92" r:id="rId346"/>
    <sheet name="20161109" sheetId="91" r:id="rId347"/>
    <sheet name="20161108" sheetId="90" r:id="rId348"/>
    <sheet name="20161107" sheetId="89" r:id="rId349"/>
    <sheet name="20161104" sheetId="88" r:id="rId350"/>
    <sheet name="20161103" sheetId="87" r:id="rId351"/>
    <sheet name="20161102" sheetId="86" r:id="rId352"/>
    <sheet name="20161101" sheetId="85" r:id="rId353"/>
    <sheet name="20161031" sheetId="84" r:id="rId354"/>
    <sheet name="20161028" sheetId="83" r:id="rId355"/>
    <sheet name="20161027" sheetId="82" r:id="rId356"/>
    <sheet name="20161026" sheetId="81" r:id="rId357"/>
    <sheet name="20161025" sheetId="80" r:id="rId358"/>
    <sheet name="20161024" sheetId="79" r:id="rId359"/>
    <sheet name="20161021" sheetId="78" r:id="rId360"/>
    <sheet name="20161020" sheetId="77" r:id="rId361"/>
    <sheet name="20161019" sheetId="76" r:id="rId362"/>
    <sheet name="20161018" sheetId="75" r:id="rId363"/>
    <sheet name="20161017" sheetId="74" r:id="rId364"/>
    <sheet name="20161014" sheetId="73" r:id="rId365"/>
    <sheet name="20161013" sheetId="72" r:id="rId366"/>
    <sheet name="20160930" sheetId="71" r:id="rId367"/>
    <sheet name="20160929" sheetId="70" r:id="rId368"/>
    <sheet name="20160928" sheetId="69" r:id="rId369"/>
    <sheet name="20160927" sheetId="68" r:id="rId370"/>
    <sheet name="20160926" sheetId="67" r:id="rId371"/>
    <sheet name="20160923" sheetId="66" r:id="rId372"/>
    <sheet name="20160922" sheetId="65" r:id="rId373"/>
    <sheet name="20160921" sheetId="64" r:id="rId374"/>
    <sheet name="20160920" sheetId="63" r:id="rId375"/>
    <sheet name="20160919" sheetId="62" r:id="rId376"/>
    <sheet name="20160914" sheetId="61" r:id="rId377"/>
    <sheet name="20160913" sheetId="60" r:id="rId378"/>
    <sheet name="20160912" sheetId="59" r:id="rId379"/>
    <sheet name="20160909" sheetId="58" r:id="rId380"/>
    <sheet name="20160908" sheetId="57" r:id="rId381"/>
    <sheet name="20160907" sheetId="56" r:id="rId382"/>
    <sheet name="20160906" sheetId="55" r:id="rId383"/>
    <sheet name="20160905" sheetId="54" r:id="rId384"/>
    <sheet name="20160902" sheetId="53" r:id="rId385"/>
    <sheet name="20160901" sheetId="52" r:id="rId386"/>
    <sheet name="20160831" sheetId="51" r:id="rId387"/>
    <sheet name="20160830" sheetId="50" r:id="rId388"/>
    <sheet name="20160829" sheetId="49" r:id="rId389"/>
    <sheet name="20160826" sheetId="48" r:id="rId390"/>
    <sheet name="20160825" sheetId="47" r:id="rId391"/>
    <sheet name="20160824" sheetId="45" r:id="rId392"/>
    <sheet name="20160823" sheetId="44" r:id="rId393"/>
    <sheet name="20160819" sheetId="43" r:id="rId394"/>
    <sheet name="20160818" sheetId="42" r:id="rId395"/>
    <sheet name="20160817" sheetId="41" r:id="rId396"/>
    <sheet name="20160816" sheetId="40" r:id="rId397"/>
    <sheet name="20160815" sheetId="38" r:id="rId398"/>
    <sheet name="20160812" sheetId="37" r:id="rId399"/>
    <sheet name="20160811" sheetId="36" r:id="rId400"/>
    <sheet name="20160810" sheetId="35" r:id="rId401"/>
    <sheet name="20160809" sheetId="34" r:id="rId402"/>
    <sheet name="20160808" sheetId="33" r:id="rId403"/>
    <sheet name="20160805" sheetId="32" r:id="rId404"/>
    <sheet name="20160804" sheetId="31" r:id="rId405"/>
    <sheet name="20160803" sheetId="30" r:id="rId406"/>
    <sheet name="20160802" sheetId="29" r:id="rId407"/>
    <sheet name="20160801" sheetId="28" r:id="rId408"/>
    <sheet name="20160729" sheetId="27" r:id="rId409"/>
    <sheet name="20160728" sheetId="26" r:id="rId410"/>
    <sheet name="20160727" sheetId="25" r:id="rId411"/>
    <sheet name="20160726" sheetId="24" r:id="rId412"/>
    <sheet name="20160725" sheetId="23" r:id="rId413"/>
    <sheet name="20160722" sheetId="22" r:id="rId414"/>
    <sheet name="20160721" sheetId="21" r:id="rId415"/>
    <sheet name="20160720" sheetId="20" r:id="rId416"/>
    <sheet name="20160719" sheetId="19" r:id="rId417"/>
    <sheet name="20160718" sheetId="18" r:id="rId418"/>
    <sheet name="20160715" sheetId="17" r:id="rId419"/>
    <sheet name="20160714" sheetId="16" r:id="rId420"/>
    <sheet name="20160713" sheetId="15" r:id="rId421"/>
    <sheet name="20160712" sheetId="14" r:id="rId422"/>
    <sheet name="20160711" sheetId="13" r:id="rId423"/>
    <sheet name="20160708" sheetId="12" r:id="rId424"/>
    <sheet name="20160707" sheetId="11" r:id="rId425"/>
    <sheet name="20160706" sheetId="10" r:id="rId426"/>
    <sheet name="20160705" sheetId="9" r:id="rId427"/>
    <sheet name="20160704" sheetId="8" r:id="rId428"/>
    <sheet name="20160701" sheetId="7" r:id="rId429"/>
    <sheet name="20160630" sheetId="5" r:id="rId430"/>
    <sheet name="20160629" sheetId="4" r:id="rId431"/>
    <sheet name="20160628" sheetId="1" r:id="rId432"/>
  </sheets>
  <calcPr calcId="162913"/>
</workbook>
</file>

<file path=xl/calcChain.xml><?xml version="1.0" encoding="utf-8"?>
<calcChain xmlns="http://schemas.openxmlformats.org/spreadsheetml/2006/main">
  <c r="B49" i="440" l="1"/>
  <c r="H35" i="440" s="1"/>
  <c r="E46" i="440"/>
  <c r="B38" i="440"/>
  <c r="H34" i="440"/>
  <c r="B28" i="440"/>
  <c r="I27" i="440"/>
  <c r="B26" i="440"/>
  <c r="I25" i="440"/>
  <c r="B25" i="440"/>
  <c r="I19" i="440"/>
  <c r="I15" i="440"/>
  <c r="I11" i="440"/>
  <c r="I10" i="440"/>
  <c r="B5" i="440"/>
  <c r="H36" i="440" l="1"/>
  <c r="B49" i="439"/>
  <c r="H35" i="439" s="1"/>
  <c r="E46" i="439"/>
  <c r="B38" i="439"/>
  <c r="H34" i="439"/>
  <c r="B28" i="439"/>
  <c r="I27" i="439"/>
  <c r="B26" i="439"/>
  <c r="I25" i="439"/>
  <c r="B25" i="439"/>
  <c r="I19" i="439"/>
  <c r="I15" i="439"/>
  <c r="I11" i="439"/>
  <c r="I10" i="439"/>
  <c r="B5" i="439"/>
  <c r="H36" i="439" l="1"/>
  <c r="B49" i="438"/>
  <c r="H35" i="438" s="1"/>
  <c r="E46" i="438"/>
  <c r="B38" i="438"/>
  <c r="H34" i="438"/>
  <c r="B28" i="438"/>
  <c r="I27" i="438"/>
  <c r="B26" i="438"/>
  <c r="I25" i="438"/>
  <c r="B25" i="438"/>
  <c r="I19" i="438"/>
  <c r="I15" i="438"/>
  <c r="I11" i="438"/>
  <c r="I10" i="438"/>
  <c r="B5" i="438"/>
  <c r="H36" i="438" l="1"/>
  <c r="B49" i="437"/>
  <c r="H35" i="437" s="1"/>
  <c r="E46" i="437"/>
  <c r="B38" i="437"/>
  <c r="H34" i="437"/>
  <c r="B28" i="437"/>
  <c r="I27" i="437"/>
  <c r="B26" i="437"/>
  <c r="I25" i="437"/>
  <c r="B25" i="437"/>
  <c r="I19" i="437"/>
  <c r="I15" i="437"/>
  <c r="I11" i="437"/>
  <c r="I10" i="437"/>
  <c r="B5" i="437"/>
  <c r="H36" i="437" l="1"/>
  <c r="B49" i="436"/>
  <c r="H35" i="436" s="1"/>
  <c r="E46" i="436"/>
  <c r="B38" i="436"/>
  <c r="H34" i="436"/>
  <c r="B28" i="436"/>
  <c r="I27" i="436"/>
  <c r="B26" i="436"/>
  <c r="I25" i="436"/>
  <c r="B25" i="436"/>
  <c r="I19" i="436"/>
  <c r="I15" i="436"/>
  <c r="I11" i="436"/>
  <c r="I10" i="436"/>
  <c r="B5" i="436"/>
  <c r="H36" i="436" l="1"/>
  <c r="B5" i="435"/>
  <c r="B49" i="435"/>
  <c r="H35" i="435" s="1"/>
  <c r="E46" i="435"/>
  <c r="B38" i="435"/>
  <c r="H34" i="435"/>
  <c r="B28" i="435"/>
  <c r="I27" i="435"/>
  <c r="B26" i="435"/>
  <c r="I25" i="435"/>
  <c r="B25" i="435"/>
  <c r="I19" i="435"/>
  <c r="I15" i="435"/>
  <c r="I11" i="435"/>
  <c r="I10" i="435"/>
  <c r="H36" i="435" l="1"/>
  <c r="B49" i="434"/>
  <c r="H35" i="434" s="1"/>
  <c r="E46" i="434"/>
  <c r="B38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E11" i="435" l="1"/>
  <c r="H35" i="347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E11" i="436" l="1"/>
  <c r="H35" i="346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E11" i="437" l="1"/>
  <c r="H35" i="345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E11" i="438" l="1"/>
  <c r="H35" i="344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E11" i="439" l="1"/>
  <c r="E11" i="440" s="1"/>
  <c r="H35" i="343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E10" i="432"/>
  <c r="B27" i="252"/>
  <c r="B13" i="253"/>
  <c r="B16" i="433" l="1"/>
  <c r="B11" i="434"/>
  <c r="E10" i="433"/>
  <c r="B27" i="253"/>
  <c r="B13" i="254"/>
  <c r="B16" i="434" l="1"/>
  <c r="B11" i="435"/>
  <c r="E10" i="434"/>
  <c r="B27" i="254"/>
  <c r="B13" i="255"/>
  <c r="B16" i="435" l="1"/>
  <c r="B11" i="436"/>
  <c r="E10" i="435"/>
  <c r="B27" i="255"/>
  <c r="B13" i="256"/>
  <c r="B16" i="436" l="1"/>
  <c r="B11" i="437"/>
  <c r="E10" i="436"/>
  <c r="B27" i="256"/>
  <c r="B13" i="257"/>
  <c r="B16" i="437" l="1"/>
  <c r="B11" i="438"/>
  <c r="E10" i="437"/>
  <c r="B27" i="257"/>
  <c r="B13" i="258"/>
  <c r="B16" i="438" l="1"/>
  <c r="B11" i="439"/>
  <c r="E10" i="438"/>
  <c r="B27" i="258"/>
  <c r="B13" i="259"/>
  <c r="B16" i="439" l="1"/>
  <c r="B11" i="440"/>
  <c r="B16" i="440" s="1"/>
  <c r="E10" i="439"/>
  <c r="E10" i="440" s="1"/>
  <c r="B27" i="259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9" i="394"/>
  <c r="B15" i="395"/>
  <c r="B27" i="433" l="1"/>
  <c r="B13" i="434"/>
  <c r="B29" i="395"/>
  <c r="B15" i="396"/>
  <c r="B27" i="434" l="1"/>
  <c r="B13" i="435"/>
  <c r="B29" i="396"/>
  <c r="B15" i="397"/>
  <c r="B27" i="435" l="1"/>
  <c r="B13" i="436"/>
  <c r="B29" i="397"/>
  <c r="B15" i="398"/>
  <c r="B27" i="436" l="1"/>
  <c r="B13" i="437"/>
  <c r="B15" i="399"/>
  <c r="B29" i="398"/>
  <c r="B27" i="437" l="1"/>
  <c r="B13" i="438"/>
  <c r="B29" i="399"/>
  <c r="B15" i="400"/>
  <c r="B27" i="438" l="1"/>
  <c r="B13" i="439"/>
  <c r="B29" i="400"/>
  <c r="B15" i="401"/>
  <c r="B27" i="439" l="1"/>
  <c r="B13" i="440"/>
  <c r="B27" i="440" s="1"/>
  <c r="B29" i="40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4" l="1"/>
  <c r="B15" i="435"/>
  <c r="B29" i="435" l="1"/>
  <c r="B15" i="436"/>
  <c r="B29" i="436" l="1"/>
  <c r="B15" i="437"/>
  <c r="B29" i="437" l="1"/>
  <c r="B15" i="438"/>
  <c r="B29" i="438" l="1"/>
  <c r="B15" i="439"/>
  <c r="B29" i="439" l="1"/>
  <c r="B15" i="440"/>
  <c r="B29" i="44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7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8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9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0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<sst xmlns="http://schemas.openxmlformats.org/spreadsheetml/2006/main" count="31787" uniqueCount="396">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</sst>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theme" Target="theme/theme1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434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35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worksheet" Target="worksheets/sheet425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436" Type="http://schemas.openxmlformats.org/officeDocument/2006/relationships/calcChain" Target="calcChain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28" Type="http://schemas.openxmlformats.org/officeDocument/2006/relationships/worksheet" Target="worksheets/sheet428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worksheet" Target="worksheets/sheet431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worksheet" Target="worksheets/sheet432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7.xml"/><Relationship Id="rId2" Type="http://schemas.openxmlformats.org/officeDocument/2006/relationships/vmlDrawing" Target="../drawings/vmlDrawing387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8.xml"/><Relationship Id="rId2" Type="http://schemas.openxmlformats.org/officeDocument/2006/relationships/vmlDrawing" Target="../drawings/vmlDrawing388.vml"/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9.xml"/><Relationship Id="rId2" Type="http://schemas.openxmlformats.org/officeDocument/2006/relationships/vmlDrawing" Target="../drawings/vmlDrawing389.vml"/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0.xml"/><Relationship Id="rId2" Type="http://schemas.openxmlformats.org/officeDocument/2006/relationships/vmlDrawing" Target="../drawings/vmlDrawing390.vml"/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1.xml"/><Relationship Id="rId2" Type="http://schemas.openxmlformats.org/officeDocument/2006/relationships/vmlDrawing" Target="../drawings/vmlDrawing391.vml"/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0.bin"/></Relationships>
</file>

<file path=xl/worksheets/_rels/sheet4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1.bin"/></Relationships>
</file>

<file path=xl/worksheets/_rels/sheet4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31" zoomScale="90" zoomScaleNormal="90" workbookViewId="0">
      <selection activeCell="E46" sqref="E4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8" customHeight="1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11749337.300000001</v>
      </c>
      <c r="D3" s="1" t="s">
        <v>1</v>
      </c>
      <c r="E3" s="18">
        <v>53631732.740000002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0</v>
      </c>
      <c r="D4" s="1" t="s">
        <v>11</v>
      </c>
      <c r="E4" s="18">
        <v>50686956.659999996</v>
      </c>
      <c r="H4" s="1" t="s">
        <v>389</v>
      </c>
      <c r="I4" s="13"/>
      <c r="J4" s="13"/>
    </row>
    <row r="5" spans="1:10" x14ac:dyDescent="0.25">
      <c r="A5" s="1" t="s">
        <v>3</v>
      </c>
      <c r="B5" s="2">
        <f>B4+B6</f>
        <v>231773669.22</v>
      </c>
      <c r="D5" s="1" t="s">
        <v>12</v>
      </c>
      <c r="E5" s="2">
        <v>2944776.08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231773669.22</v>
      </c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/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4286.3999999999996</v>
      </c>
      <c r="G8" s="1"/>
      <c r="H8" s="1" t="s">
        <v>394</v>
      </c>
      <c r="I8" s="13"/>
    </row>
    <row r="9" spans="1:10" x14ac:dyDescent="0.25">
      <c r="A9" s="1" t="s">
        <v>82</v>
      </c>
      <c r="B9" s="2">
        <v>24331.919999999998</v>
      </c>
      <c r="D9" s="1" t="s">
        <v>88</v>
      </c>
      <c r="E9" s="3">
        <v>4391</v>
      </c>
      <c r="H9" s="1"/>
    </row>
    <row r="10" spans="1:10" x14ac:dyDescent="0.25">
      <c r="A10" s="1" t="s">
        <v>83</v>
      </c>
      <c r="B10" s="2">
        <v>220000000</v>
      </c>
      <c r="D10" s="1" t="s">
        <v>85</v>
      </c>
      <c r="E10" s="2">
        <f>'20180326'!E10+'20180327'!E8</f>
        <v>810281.09999999939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'20180326'!B11+'20180327'!B9</f>
        <v>2044006.1700000002</v>
      </c>
      <c r="D11" s="1" t="s">
        <v>381</v>
      </c>
      <c r="E11" s="2">
        <f>E8+'20180326'!E11</f>
        <v>55264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291.95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'20180326'!B13+'20180327'!B12</f>
        <v>298872.77999999991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B12+'20180326'!B15</f>
        <v>30382.850000000006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444539.29000000004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12728515.960000001</v>
      </c>
    </row>
    <row r="18" spans="1:14" x14ac:dyDescent="0.25">
      <c r="G18" s="1" t="s">
        <v>12</v>
      </c>
      <c r="H18" s="2"/>
      <c r="I18" s="15">
        <v>0</v>
      </c>
    </row>
    <row r="19" spans="1:14" x14ac:dyDescent="0.25">
      <c r="A19" s="2"/>
      <c r="G19" s="1" t="s">
        <v>24</v>
      </c>
      <c r="H19" s="2"/>
      <c r="I19" s="15">
        <f>I18+I17-I16</f>
        <v>10728515.960000001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129475.65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164714.5</v>
      </c>
    </row>
    <row r="26" spans="1:14" x14ac:dyDescent="0.25">
      <c r="A26" s="1" t="s">
        <v>71</v>
      </c>
      <c r="B26" s="2">
        <f>B4+E5+I18</f>
        <v>2944776.08</v>
      </c>
      <c r="G26" s="1"/>
      <c r="H26" s="1" t="s">
        <v>355</v>
      </c>
      <c r="I26" s="2">
        <v>4286.3999999999996</v>
      </c>
    </row>
    <row r="27" spans="1:14" x14ac:dyDescent="0.25">
      <c r="A27" s="1" t="s">
        <v>90</v>
      </c>
      <c r="B27" s="2">
        <f>$B$13+$E$10+$I$25</f>
        <v>1273868.3799999994</v>
      </c>
      <c r="H27" s="1" t="s">
        <v>382</v>
      </c>
      <c r="I27" s="2">
        <f>I22-'20180102'!I22</f>
        <v>26593.439999999988</v>
      </c>
    </row>
    <row r="28" spans="1:14" x14ac:dyDescent="0.25">
      <c r="A28" s="1" t="s">
        <v>356</v>
      </c>
      <c r="B28" s="2">
        <f>B12+E8+I26</f>
        <v>8864.75</v>
      </c>
    </row>
    <row r="29" spans="1:14" x14ac:dyDescent="0.25">
      <c r="A29" s="1" t="s">
        <v>383</v>
      </c>
      <c r="B29" s="2">
        <f>B15+E11+I27</f>
        <v>112240.29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1523</v>
      </c>
      <c r="D34" s="1" t="s">
        <v>78</v>
      </c>
      <c r="E34" s="2">
        <v>-68126</v>
      </c>
      <c r="G34" s="16" t="s">
        <v>296</v>
      </c>
      <c r="H34" s="2">
        <f>E40</f>
        <v>2513577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0</v>
      </c>
      <c r="D35" s="1" t="s">
        <v>182</v>
      </c>
      <c r="E35" s="10">
        <v>-24529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80</v>
      </c>
      <c r="E36" s="10">
        <v>-969</v>
      </c>
      <c r="G36" s="40" t="s">
        <v>298</v>
      </c>
      <c r="H36" s="41">
        <f>H34+H35</f>
        <v>2518734.605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0</v>
      </c>
      <c r="D37" s="1" t="s">
        <v>81</v>
      </c>
      <c r="E37" s="2">
        <v>6040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1523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2513577</v>
      </c>
    </row>
    <row r="41" spans="1:23" s="9" customFormat="1" x14ac:dyDescent="0.25">
      <c r="A41"/>
      <c r="B41"/>
      <c r="D41" s="1" t="s">
        <v>75</v>
      </c>
      <c r="E41" s="2">
        <v>2513907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-394595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-564806</v>
      </c>
      <c r="G43" s="2"/>
    </row>
    <row r="44" spans="1:23" x14ac:dyDescent="0.25">
      <c r="A44" s="8" t="s">
        <v>233</v>
      </c>
      <c r="D44" s="1" t="s">
        <v>375</v>
      </c>
      <c r="E44" s="2">
        <v>-71184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-323410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2513577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2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2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2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2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2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2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2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5945142.25</v>
      </c>
    </row>
    <row r="18" spans="1:14" x14ac:dyDescent="0.25">
      <c r="G18" s="1" t="s">
        <v>12</v>
      </c>
      <c r="H18" s="2"/>
      <c r="I18" s="15">
        <v>7626321</v>
      </c>
    </row>
    <row r="19" spans="1:14" x14ac:dyDescent="0.25">
      <c r="A19" s="2"/>
      <c r="G19" s="1" t="s">
        <v>24</v>
      </c>
      <c r="H19" s="2"/>
      <c r="I19" s="15">
        <f>I18+I17-I16</f>
        <v>14571463.25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119657.36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2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2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25">
      <c r="A28" s="1" t="s">
        <v>356</v>
      </c>
      <c r="B28" s="2">
        <f>B12+E8+I26</f>
        <v>2454.61</v>
      </c>
    </row>
    <row r="29" spans="1:14" x14ac:dyDescent="0.25">
      <c r="A29" s="1" t="s">
        <v>383</v>
      </c>
      <c r="B29" s="2">
        <f>B15+E11+I27</f>
        <v>80007.02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2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284249</v>
      </c>
    </row>
    <row r="44" spans="1:23" x14ac:dyDescent="0.25">
      <c r="A44" s="8" t="s">
        <v>233</v>
      </c>
      <c r="D44" s="1" t="s">
        <v>375</v>
      </c>
      <c r="E44" s="2">
        <v>-65625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2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2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2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7737443.3099999996</v>
      </c>
    </row>
    <row r="18" spans="1:14" x14ac:dyDescent="0.25">
      <c r="G18" s="1" t="s">
        <v>12</v>
      </c>
      <c r="H18" s="2"/>
      <c r="I18" s="15">
        <v>5801742</v>
      </c>
    </row>
    <row r="19" spans="1:14" x14ac:dyDescent="0.25">
      <c r="A19" s="2"/>
      <c r="G19" s="1" t="s">
        <v>24</v>
      </c>
      <c r="H19" s="2"/>
      <c r="I19" s="15">
        <f>I18+I17-I16</f>
        <v>14539185.309999999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118783.3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2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2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25">
      <c r="A28" s="1" t="s">
        <v>356</v>
      </c>
      <c r="B28" s="2">
        <f>B12+E8+I26</f>
        <v>3532.15</v>
      </c>
    </row>
    <row r="29" spans="1:14" x14ac:dyDescent="0.25">
      <c r="A29" s="1" t="s">
        <v>383</v>
      </c>
      <c r="B29" s="2">
        <f>B15+E11+I27</f>
        <v>77552.41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16" sqref="E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10875321.300000001</v>
      </c>
      <c r="D3" s="1" t="s">
        <v>1</v>
      </c>
      <c r="E3" s="18">
        <v>47091405.329999998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33568041.030000001</v>
      </c>
      <c r="D4" s="1" t="s">
        <v>11</v>
      </c>
      <c r="E4" s="18">
        <v>36631934.770000003</v>
      </c>
      <c r="H4" s="1" t="s">
        <v>389</v>
      </c>
      <c r="I4" s="13">
        <v>31</v>
      </c>
      <c r="J4" s="13"/>
    </row>
    <row r="5" spans="1:10" x14ac:dyDescent="0.25">
      <c r="A5" s="1" t="s">
        <v>3</v>
      </c>
      <c r="B5" s="2">
        <f>B4+B6</f>
        <v>232360693.75999999</v>
      </c>
      <c r="D5" s="1" t="s">
        <v>12</v>
      </c>
      <c r="E5" s="2">
        <v>10459470.560000001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198792652.72999999</v>
      </c>
      <c r="D6" s="1" t="s">
        <v>4</v>
      </c>
      <c r="E6" s="2">
        <v>22000000</v>
      </c>
      <c r="H6" s="1" t="s">
        <v>360</v>
      </c>
      <c r="I6" s="13">
        <v>17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13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5876.8</v>
      </c>
      <c r="G8" s="1"/>
      <c r="H8" s="1" t="s">
        <v>394</v>
      </c>
      <c r="I8" s="13"/>
    </row>
    <row r="9" spans="1:10" x14ac:dyDescent="0.25">
      <c r="A9" s="1" t="s">
        <v>82</v>
      </c>
      <c r="B9" s="2">
        <v>17331.43</v>
      </c>
      <c r="D9" s="1" t="s">
        <v>88</v>
      </c>
      <c r="E9" s="3">
        <v>7355</v>
      </c>
      <c r="H9" s="1"/>
    </row>
    <row r="10" spans="1:10" x14ac:dyDescent="0.25">
      <c r="A10" s="1" t="s">
        <v>83</v>
      </c>
      <c r="B10" s="2">
        <v>187900000</v>
      </c>
      <c r="D10" s="1" t="s">
        <v>85</v>
      </c>
      <c r="E10" s="2">
        <f>'20180323'!E10+'20180326'!E8</f>
        <v>805994.69999999937</v>
      </c>
      <c r="G10" s="1"/>
      <c r="H10" s="1" t="s">
        <v>42</v>
      </c>
      <c r="I10" s="3">
        <f>SUMIF(I4:I9,"&gt;=0")</f>
        <v>61</v>
      </c>
    </row>
    <row r="11" spans="1:10" x14ac:dyDescent="0.25">
      <c r="A11" s="1" t="s">
        <v>84</v>
      </c>
      <c r="B11" s="2">
        <f>'20180323'!B11+'20180326'!B9</f>
        <v>2019674.2500000002</v>
      </c>
      <c r="D11" s="1" t="s">
        <v>381</v>
      </c>
      <c r="E11" s="2">
        <f>E8+'20180323'!E11</f>
        <v>50977.599999999999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387.9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'20180323'!B13+'20180326'!B12</f>
        <v>298580.8299999999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12070493</v>
      </c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B12+'20180323'!B15</f>
        <v>30090.900000000005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420207.37000000011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128329.4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163568.25</v>
      </c>
    </row>
    <row r="26" spans="1:14" x14ac:dyDescent="0.25">
      <c r="A26" s="1" t="s">
        <v>71</v>
      </c>
      <c r="B26" s="2">
        <f>B4+E5+I18</f>
        <v>44027511.590000004</v>
      </c>
      <c r="G26" s="1"/>
      <c r="H26" s="1" t="s">
        <v>355</v>
      </c>
      <c r="I26" s="2">
        <v>641.85</v>
      </c>
    </row>
    <row r="27" spans="1:14" x14ac:dyDescent="0.25">
      <c r="A27" s="1" t="s">
        <v>90</v>
      </c>
      <c r="B27" s="2">
        <f>$B$13+$E$10+$I$25</f>
        <v>1268143.7799999993</v>
      </c>
      <c r="H27" s="1" t="s">
        <v>382</v>
      </c>
      <c r="I27" s="2">
        <f>I22-'20180102'!I22</f>
        <v>25447.189999999988</v>
      </c>
    </row>
    <row r="28" spans="1:14" x14ac:dyDescent="0.25">
      <c r="A28" s="1" t="s">
        <v>356</v>
      </c>
      <c r="B28" s="2">
        <f>B12+E8+I26</f>
        <v>6906.55</v>
      </c>
    </row>
    <row r="29" spans="1:14" x14ac:dyDescent="0.25">
      <c r="A29" s="1" t="s">
        <v>383</v>
      </c>
      <c r="B29" s="2">
        <f>B15+E11+I27</f>
        <v>106515.68999999999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1829</v>
      </c>
      <c r="D34" s="1" t="s">
        <v>78</v>
      </c>
      <c r="E34" s="2">
        <v>2872164</v>
      </c>
      <c r="G34" s="16" t="s">
        <v>296</v>
      </c>
      <c r="H34" s="2">
        <f>E40</f>
        <v>2908171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1098</v>
      </c>
      <c r="D35" s="1" t="s">
        <v>182</v>
      </c>
      <c r="E35" s="10">
        <v>1226895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4707</v>
      </c>
      <c r="D36" s="1" t="s">
        <v>80</v>
      </c>
      <c r="E36" s="10">
        <v>31829</v>
      </c>
      <c r="G36" s="40" t="s">
        <v>298</v>
      </c>
      <c r="H36" s="41">
        <f>H34+H35</f>
        <v>2913328.605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0</v>
      </c>
      <c r="D37" s="1" t="s">
        <v>81</v>
      </c>
      <c r="E37" s="2">
        <v>24389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7634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2908171</v>
      </c>
    </row>
    <row r="41" spans="1:23" s="9" customFormat="1" x14ac:dyDescent="0.25">
      <c r="A41"/>
      <c r="B41"/>
      <c r="D41" s="1" t="s">
        <v>75</v>
      </c>
      <c r="E41" s="2">
        <v>3078713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952498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1383434</v>
      </c>
      <c r="G43" s="2"/>
    </row>
    <row r="44" spans="1:23" x14ac:dyDescent="0.25">
      <c r="A44" s="8" t="s">
        <v>233</v>
      </c>
      <c r="D44" s="1" t="s">
        <v>375</v>
      </c>
      <c r="E44" s="2">
        <v>-614894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1567392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2908171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90" zoomScaleNormal="90" workbookViewId="0">
      <selection activeCell="D14" sqref="D14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11751813.83</v>
      </c>
      <c r="D3" s="1" t="s">
        <v>1</v>
      </c>
      <c r="E3" s="18">
        <v>41976911.719999999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90022621.5</v>
      </c>
      <c r="D4" s="1" t="s">
        <v>11</v>
      </c>
      <c r="E4" s="18">
        <v>14725716.039999999</v>
      </c>
      <c r="H4" s="1" t="s">
        <v>389</v>
      </c>
      <c r="I4" s="13">
        <v>40</v>
      </c>
      <c r="J4" s="13">
        <v>-1</v>
      </c>
    </row>
    <row r="5" spans="1:10" x14ac:dyDescent="0.25">
      <c r="A5" s="1" t="s">
        <v>3</v>
      </c>
      <c r="B5" s="2">
        <f>B4+B6</f>
        <v>234808089.62</v>
      </c>
      <c r="D5" s="1" t="s">
        <v>12</v>
      </c>
      <c r="E5" s="2">
        <v>27251195.68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144785468.12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955.2</v>
      </c>
      <c r="G8" s="1"/>
      <c r="H8" s="1" t="s">
        <v>394</v>
      </c>
      <c r="I8" s="13"/>
    </row>
    <row r="9" spans="1:10" x14ac:dyDescent="0.25">
      <c r="A9" s="1" t="s">
        <v>82</v>
      </c>
      <c r="B9" s="2">
        <v>33654.29</v>
      </c>
      <c r="D9" s="1" t="s">
        <v>88</v>
      </c>
      <c r="E9" s="3">
        <v>1289</v>
      </c>
      <c r="H9" s="1"/>
    </row>
    <row r="10" spans="1:10" x14ac:dyDescent="0.25">
      <c r="A10" s="1" t="s">
        <v>83</v>
      </c>
      <c r="B10" s="2">
        <v>133000000</v>
      </c>
      <c r="D10" s="1" t="s">
        <v>85</v>
      </c>
      <c r="E10" s="2">
        <f>'20180322'!E10+'20180323'!E8</f>
        <v>800117.89999999932</v>
      </c>
      <c r="G10" s="1"/>
      <c r="H10" s="1" t="s">
        <v>42</v>
      </c>
      <c r="I10" s="3">
        <f>SUMIF(I4:I9,"&gt;=0")</f>
        <v>91</v>
      </c>
    </row>
    <row r="11" spans="1:10" x14ac:dyDescent="0.25">
      <c r="A11" s="1" t="s">
        <v>84</v>
      </c>
      <c r="B11" s="2">
        <f>'20180322'!B11+'20180323'!B9</f>
        <v>2002342.8200000003</v>
      </c>
      <c r="D11" s="1" t="s">
        <v>381</v>
      </c>
      <c r="E11" s="2">
        <f>E8+'20180322'!E11</f>
        <v>45100.799999999996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719.91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'20180322'!B13+'20180323'!B12</f>
        <v>298192.92999999988</v>
      </c>
      <c r="E13" s="2"/>
      <c r="G13" s="1"/>
      <c r="H13" s="1" t="s">
        <v>30</v>
      </c>
      <c r="I13" s="15">
        <v>80261100</v>
      </c>
    </row>
    <row r="14" spans="1:10" x14ac:dyDescent="0.25">
      <c r="A14" s="1" t="s">
        <v>333</v>
      </c>
      <c r="B14" s="3">
        <v>31509493</v>
      </c>
      <c r="G14" s="1"/>
      <c r="H14" s="1" t="s">
        <v>31</v>
      </c>
      <c r="I14" s="15">
        <v>-859140</v>
      </c>
    </row>
    <row r="15" spans="1:10" x14ac:dyDescent="0.25">
      <c r="A15" s="1" t="s">
        <v>380</v>
      </c>
      <c r="B15" s="2">
        <f>B12+'20180322'!B15</f>
        <v>29703.000000000004</v>
      </c>
      <c r="G15" s="1"/>
      <c r="H15" s="1" t="s">
        <v>32</v>
      </c>
      <c r="I15" s="15">
        <f>I14+I13</f>
        <v>79401960</v>
      </c>
    </row>
    <row r="16" spans="1:10" x14ac:dyDescent="0.25">
      <c r="A16" s="1" t="s">
        <v>392</v>
      </c>
      <c r="B16" s="2">
        <f>B11-'20180101'!B11</f>
        <v>402875.94000000018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4252303.0599999996</v>
      </c>
    </row>
    <row r="18" spans="1:14" x14ac:dyDescent="0.25">
      <c r="G18" s="1" t="s">
        <v>12</v>
      </c>
      <c r="H18" s="2"/>
      <c r="I18" s="15">
        <v>12039165</v>
      </c>
    </row>
    <row r="19" spans="1:14" x14ac:dyDescent="0.25">
      <c r="A19" s="2"/>
      <c r="G19" s="1" t="s">
        <v>24</v>
      </c>
      <c r="H19" s="2"/>
      <c r="I19" s="15">
        <f>I18+I17-I16</f>
        <v>14291468.059999999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127687.55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162926.39999999999</v>
      </c>
    </row>
    <row r="26" spans="1:14" x14ac:dyDescent="0.25">
      <c r="A26" s="1" t="s">
        <v>71</v>
      </c>
      <c r="B26" s="2">
        <f>B4+E5+I18</f>
        <v>129312982.18000001</v>
      </c>
      <c r="G26" s="1"/>
      <c r="H26" s="1" t="s">
        <v>355</v>
      </c>
      <c r="I26" s="2">
        <v>615.02</v>
      </c>
    </row>
    <row r="27" spans="1:14" x14ac:dyDescent="0.25">
      <c r="A27" s="1" t="s">
        <v>90</v>
      </c>
      <c r="B27" s="2">
        <f>$B$13+$E$10+$I$25</f>
        <v>1261237.2299999991</v>
      </c>
      <c r="H27" s="1" t="s">
        <v>382</v>
      </c>
      <c r="I27" s="2">
        <f>I22-'20180102'!I22</f>
        <v>24805.339999999997</v>
      </c>
    </row>
    <row r="28" spans="1:14" x14ac:dyDescent="0.25">
      <c r="A28" s="1" t="s">
        <v>356</v>
      </c>
      <c r="B28" s="2">
        <f>B12+E8+I26</f>
        <v>2290.13</v>
      </c>
    </row>
    <row r="29" spans="1:14" x14ac:dyDescent="0.25">
      <c r="A29" s="1" t="s">
        <v>383</v>
      </c>
      <c r="B29" s="2">
        <f>B15+E11+I27</f>
        <v>99609.14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3347</v>
      </c>
      <c r="D34" s="1" t="s">
        <v>78</v>
      </c>
      <c r="E34" s="2">
        <v>-578492</v>
      </c>
      <c r="G34" s="16" t="s">
        <v>296</v>
      </c>
      <c r="H34" s="2">
        <f>E40</f>
        <v>1955673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2775</v>
      </c>
      <c r="D35" s="1" t="s">
        <v>182</v>
      </c>
      <c r="E35" s="10">
        <v>3412719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6278</v>
      </c>
      <c r="D36" s="1" t="s">
        <v>80</v>
      </c>
      <c r="E36" s="10">
        <v>60934</v>
      </c>
      <c r="G36" s="40" t="s">
        <v>298</v>
      </c>
      <c r="H36" s="41">
        <f>H34+H35</f>
        <v>1960830.605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2547</v>
      </c>
      <c r="D37" s="1" t="s">
        <v>81</v>
      </c>
      <c r="E37" s="2">
        <v>-22059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14947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1955673</v>
      </c>
    </row>
    <row r="41" spans="1:23" s="9" customFormat="1" x14ac:dyDescent="0.25">
      <c r="A41"/>
      <c r="B41"/>
      <c r="D41" s="1" t="s">
        <v>75</v>
      </c>
      <c r="E41" s="2">
        <v>1695279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88218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47838</v>
      </c>
      <c r="G43" s="2"/>
    </row>
    <row r="44" spans="1:23" x14ac:dyDescent="0.25">
      <c r="A44" s="8" t="s">
        <v>233</v>
      </c>
      <c r="D44" s="1" t="s">
        <v>375</v>
      </c>
      <c r="E44" s="2">
        <v>40433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47784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1955673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G15" sqref="G15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15895798.720000001</v>
      </c>
      <c r="D3" s="1" t="s">
        <v>1</v>
      </c>
      <c r="E3" s="18">
        <v>42074214.990000002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116023011.41</v>
      </c>
      <c r="D4" s="1" t="s">
        <v>11</v>
      </c>
      <c r="E4" s="18">
        <v>11498873.34</v>
      </c>
      <c r="H4" s="1" t="s">
        <v>389</v>
      </c>
      <c r="I4" s="13">
        <v>26</v>
      </c>
      <c r="J4" s="13">
        <v>-1</v>
      </c>
    </row>
    <row r="5" spans="1:10" x14ac:dyDescent="0.25">
      <c r="A5" s="1" t="s">
        <v>3</v>
      </c>
      <c r="B5" s="2">
        <f>B4+B6</f>
        <v>235929002.97</v>
      </c>
      <c r="D5" s="1" t="s">
        <v>12</v>
      </c>
      <c r="E5" s="2">
        <v>30575341.649999999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119905991.56</v>
      </c>
      <c r="D6" s="1" t="s">
        <v>4</v>
      </c>
      <c r="E6" s="2">
        <v>22000000</v>
      </c>
      <c r="H6" s="1" t="s">
        <v>360</v>
      </c>
      <c r="I6" s="13">
        <v>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1675.2</v>
      </c>
      <c r="G8" s="1"/>
      <c r="H8" s="1" t="s">
        <v>394</v>
      </c>
      <c r="I8" s="13">
        <v>2</v>
      </c>
    </row>
    <row r="9" spans="1:10" x14ac:dyDescent="0.25">
      <c r="A9" s="1" t="s">
        <v>82</v>
      </c>
      <c r="B9" s="2">
        <v>10192.84</v>
      </c>
      <c r="D9" s="1" t="s">
        <v>88</v>
      </c>
      <c r="E9" s="3">
        <v>1877</v>
      </c>
      <c r="H9" s="1"/>
    </row>
    <row r="10" spans="1:10" x14ac:dyDescent="0.25">
      <c r="A10" s="1" t="s">
        <v>83</v>
      </c>
      <c r="B10" s="2">
        <v>104010192.84</v>
      </c>
      <c r="D10" s="1" t="s">
        <v>85</v>
      </c>
      <c r="E10" s="2">
        <f>'20180321'!E10+'20180322'!E8</f>
        <v>799162.69999999937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'20180321'!B11+'20180322'!B9</f>
        <v>1968688.5300000003</v>
      </c>
      <c r="D11" s="1" t="s">
        <v>381</v>
      </c>
      <c r="E11" s="2">
        <f>E8+'20180321'!E11</f>
        <v>44145.599999999999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538.24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'20180321'!B13+'20180322'!B12</f>
        <v>297473.0199999999</v>
      </c>
      <c r="E13" s="2"/>
      <c r="G13" s="1"/>
      <c r="H13" s="1" t="s">
        <v>30</v>
      </c>
      <c r="I13" s="15">
        <v>69707160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-866880</v>
      </c>
    </row>
    <row r="15" spans="1:10" x14ac:dyDescent="0.25">
      <c r="A15" s="1" t="s">
        <v>380</v>
      </c>
      <c r="B15" s="2">
        <f>B12+'20180321'!B15</f>
        <v>28983.090000000004</v>
      </c>
      <c r="G15" s="1"/>
      <c r="H15" s="1" t="s">
        <v>32</v>
      </c>
      <c r="I15" s="15">
        <f>I14+I13</f>
        <v>68840280</v>
      </c>
    </row>
    <row r="16" spans="1:10" x14ac:dyDescent="0.25">
      <c r="A16" s="1" t="s">
        <v>392</v>
      </c>
      <c r="B16" s="2">
        <f>B11-'20180101'!B11</f>
        <v>369221.65000000014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6336166.0800000001</v>
      </c>
    </row>
    <row r="18" spans="1:14" x14ac:dyDescent="0.25">
      <c r="G18" s="1" t="s">
        <v>12</v>
      </c>
      <c r="H18" s="2"/>
      <c r="I18" s="15">
        <v>10456074</v>
      </c>
    </row>
    <row r="19" spans="1:14" x14ac:dyDescent="0.25">
      <c r="A19" s="2"/>
      <c r="G19" s="1" t="s">
        <v>24</v>
      </c>
      <c r="H19" s="2"/>
      <c r="I19" s="15">
        <f>I18+I17-I16</f>
        <v>14792240.079999998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127072.53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162311.38</v>
      </c>
    </row>
    <row r="26" spans="1:14" x14ac:dyDescent="0.25">
      <c r="A26" s="1" t="s">
        <v>71</v>
      </c>
      <c r="B26" s="2">
        <f>B4+E5+I18</f>
        <v>157054427.06</v>
      </c>
      <c r="G26" s="1"/>
      <c r="H26" s="1" t="s">
        <v>355</v>
      </c>
      <c r="I26" s="2">
        <v>643.01</v>
      </c>
    </row>
    <row r="27" spans="1:14" x14ac:dyDescent="0.25">
      <c r="A27" s="1" t="s">
        <v>90</v>
      </c>
      <c r="B27" s="2">
        <f>$B$13+$E$10+$I$25</f>
        <v>1258947.0999999992</v>
      </c>
      <c r="H27" s="1" t="s">
        <v>382</v>
      </c>
      <c r="I27" s="2">
        <f>I22-'20180102'!I22</f>
        <v>24190.319999999992</v>
      </c>
    </row>
    <row r="28" spans="1:14" x14ac:dyDescent="0.25">
      <c r="A28" s="1" t="s">
        <v>356</v>
      </c>
      <c r="B28" s="2">
        <f>B12+E8+I26</f>
        <v>2856.45</v>
      </c>
    </row>
    <row r="29" spans="1:14" x14ac:dyDescent="0.25">
      <c r="A29" s="1" t="s">
        <v>383</v>
      </c>
      <c r="B29" s="2">
        <f>B15+E11+I27</f>
        <v>97319.01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4365</v>
      </c>
      <c r="D34" s="1" t="s">
        <v>78</v>
      </c>
      <c r="E34" s="2">
        <v>-218675</v>
      </c>
      <c r="G34" s="16" t="s">
        <v>296</v>
      </c>
      <c r="H34" s="2">
        <f>E40</f>
        <v>1867455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2735</v>
      </c>
      <c r="D35" s="1" t="s">
        <v>182</v>
      </c>
      <c r="E35" s="10">
        <v>3231224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6228</v>
      </c>
      <c r="D36" s="1" t="s">
        <v>80</v>
      </c>
      <c r="E36" s="10">
        <v>65054</v>
      </c>
      <c r="G36" s="40" t="s">
        <v>298</v>
      </c>
      <c r="H36" s="41">
        <f>H34+H35</f>
        <v>1872612.605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2474</v>
      </c>
      <c r="D37" s="1" t="s">
        <v>81</v>
      </c>
      <c r="E37" s="2">
        <v>-16734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15802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1867455</v>
      </c>
    </row>
    <row r="41" spans="1:23" s="9" customFormat="1" x14ac:dyDescent="0.25">
      <c r="A41"/>
      <c r="B41"/>
      <c r="D41" s="1" t="s">
        <v>75</v>
      </c>
      <c r="E41" s="2">
        <v>1647441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143975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321593</v>
      </c>
      <c r="G43" s="2"/>
    </row>
    <row r="44" spans="1:23" x14ac:dyDescent="0.25">
      <c r="A44" s="8" t="s">
        <v>233</v>
      </c>
      <c r="D44" s="1" t="s">
        <v>375</v>
      </c>
      <c r="E44" s="2">
        <v>152215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-8240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1867455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38" sqref="B38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11571323.550000001</v>
      </c>
      <c r="D3" s="1" t="s">
        <v>1</v>
      </c>
      <c r="E3" s="18">
        <v>44668716.130000003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130957331.23999999</v>
      </c>
      <c r="D4" s="1" t="s">
        <v>11</v>
      </c>
      <c r="E4" s="18">
        <v>12146425.34</v>
      </c>
      <c r="H4" s="1" t="s">
        <v>389</v>
      </c>
      <c r="I4" s="13">
        <v>16</v>
      </c>
      <c r="J4" s="13">
        <v>-1</v>
      </c>
    </row>
    <row r="5" spans="1:10" x14ac:dyDescent="0.25">
      <c r="A5" s="1" t="s">
        <v>3</v>
      </c>
      <c r="B5" s="2">
        <f>B4+B6</f>
        <v>234538163</v>
      </c>
      <c r="D5" s="1" t="s">
        <v>12</v>
      </c>
      <c r="E5" s="2">
        <v>32522290.789999999</v>
      </c>
      <c r="H5" s="1" t="s">
        <v>395</v>
      </c>
      <c r="I5" s="13">
        <v>0</v>
      </c>
      <c r="J5" s="13"/>
    </row>
    <row r="6" spans="1:10" x14ac:dyDescent="0.25">
      <c r="A6" s="1" t="s">
        <v>11</v>
      </c>
      <c r="B6" s="2">
        <v>103580831.76000001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1259.2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9508.2099999999991</v>
      </c>
      <c r="D9" s="1" t="s">
        <v>88</v>
      </c>
      <c r="E9" s="3">
        <v>1807</v>
      </c>
      <c r="H9" s="1"/>
    </row>
    <row r="10" spans="1:10" x14ac:dyDescent="0.25">
      <c r="A10" s="1" t="s">
        <v>83</v>
      </c>
      <c r="B10" s="2">
        <v>92000000</v>
      </c>
      <c r="D10" s="1" t="s">
        <v>85</v>
      </c>
      <c r="E10" s="2">
        <f>'20180320'!E10+'20180321'!E8</f>
        <v>797487.49999999942</v>
      </c>
      <c r="G10" s="1"/>
      <c r="H10" s="1" t="s">
        <v>42</v>
      </c>
      <c r="I10" s="3">
        <f>SUMIF(I4:I9,"&gt;=0")</f>
        <v>74</v>
      </c>
    </row>
    <row r="11" spans="1:10" x14ac:dyDescent="0.25">
      <c r="A11" s="1" t="s">
        <v>84</v>
      </c>
      <c r="B11" s="2">
        <f>'20180320'!B11+'20180321'!B9</f>
        <v>1958495.6900000002</v>
      </c>
      <c r="D11" s="1" t="s">
        <v>381</v>
      </c>
      <c r="E11" s="2">
        <f>E8+'20180320'!E11</f>
        <v>42470.400000000001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527.45000000000005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'20180320'!B13+'20180321'!B12</f>
        <v>296934.77999999991</v>
      </c>
      <c r="E13" s="2"/>
      <c r="G13" s="1"/>
      <c r="H13" s="1" t="s">
        <v>30</v>
      </c>
      <c r="I13" s="15">
        <v>66523320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-870240</v>
      </c>
    </row>
    <row r="15" spans="1:10" x14ac:dyDescent="0.25">
      <c r="A15" s="1" t="s">
        <v>380</v>
      </c>
      <c r="B15" s="2">
        <f>B12+'20180320'!B15</f>
        <v>28444.850000000002</v>
      </c>
      <c r="G15" s="1"/>
      <c r="H15" s="1" t="s">
        <v>32</v>
      </c>
      <c r="I15" s="15">
        <f>I14+I13</f>
        <v>65653080</v>
      </c>
    </row>
    <row r="16" spans="1:10" x14ac:dyDescent="0.25">
      <c r="A16" s="1" t="s">
        <v>392</v>
      </c>
      <c r="B16" s="2">
        <f>B11-'20180101'!B11</f>
        <v>359028.81000000006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6958987.0899999999</v>
      </c>
    </row>
    <row r="18" spans="1:14" x14ac:dyDescent="0.25">
      <c r="G18" s="1" t="s">
        <v>12</v>
      </c>
      <c r="H18" s="2"/>
      <c r="I18" s="15">
        <v>9978498</v>
      </c>
    </row>
    <row r="19" spans="1:14" x14ac:dyDescent="0.25">
      <c r="A19" s="2"/>
      <c r="G19" s="1" t="s">
        <v>24</v>
      </c>
      <c r="H19" s="2"/>
      <c r="I19" s="15">
        <f>I18+I17-I16</f>
        <v>14937485.09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126429.52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161668.37</v>
      </c>
    </row>
    <row r="26" spans="1:14" x14ac:dyDescent="0.25">
      <c r="A26" s="1" t="s">
        <v>71</v>
      </c>
      <c r="B26" s="2">
        <f>B4+E5+I18</f>
        <v>173458120.03</v>
      </c>
      <c r="G26" s="1"/>
      <c r="H26" s="1" t="s">
        <v>355</v>
      </c>
      <c r="I26" s="2">
        <v>532.21</v>
      </c>
    </row>
    <row r="27" spans="1:14" x14ac:dyDescent="0.25">
      <c r="A27" s="1" t="s">
        <v>90</v>
      </c>
      <c r="B27" s="2">
        <f>$B$13+$E$10+$I$25</f>
        <v>1256090.6499999994</v>
      </c>
      <c r="H27" s="1" t="s">
        <v>382</v>
      </c>
      <c r="I27" s="2">
        <f>I22-'20180102'!I22</f>
        <v>23547.309999999998</v>
      </c>
    </row>
    <row r="28" spans="1:14" x14ac:dyDescent="0.25">
      <c r="A28" s="1" t="s">
        <v>356</v>
      </c>
      <c r="B28" s="2">
        <f>B12+E8+I26</f>
        <v>2318.86</v>
      </c>
    </row>
    <row r="29" spans="1:14" x14ac:dyDescent="0.25">
      <c r="A29" s="1" t="s">
        <v>383</v>
      </c>
      <c r="B29" s="2">
        <f>B15+E11+I27</f>
        <v>94462.56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5132</v>
      </c>
      <c r="D34" s="1" t="s">
        <v>78</v>
      </c>
      <c r="E34" s="2">
        <v>1682637</v>
      </c>
      <c r="G34" s="16" t="s">
        <v>296</v>
      </c>
      <c r="H34" s="2">
        <f>E40</f>
        <v>1725813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2462</v>
      </c>
      <c r="D35" s="1" t="s">
        <v>182</v>
      </c>
      <c r="E35" s="10">
        <v>3061785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5829</v>
      </c>
      <c r="D36" s="1" t="s">
        <v>80</v>
      </c>
      <c r="E36" s="10">
        <v>70432</v>
      </c>
      <c r="G36" s="40" t="s">
        <v>298</v>
      </c>
      <c r="H36" s="41">
        <f>H34+H35</f>
        <v>1730970.605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2178</v>
      </c>
      <c r="D37" s="1" t="s">
        <v>81</v>
      </c>
      <c r="E37" s="2">
        <v>-12695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15601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1725813</v>
      </c>
    </row>
    <row r="41" spans="1:23" s="9" customFormat="1" x14ac:dyDescent="0.25">
      <c r="A41"/>
      <c r="B41"/>
      <c r="D41" s="1" t="s">
        <v>75</v>
      </c>
      <c r="E41" s="2">
        <v>1328181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70432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-136950</v>
      </c>
      <c r="G43" s="2"/>
    </row>
    <row r="44" spans="1:23" x14ac:dyDescent="0.25">
      <c r="A44" s="8" t="s">
        <v>233</v>
      </c>
      <c r="D44" s="1" t="s">
        <v>375</v>
      </c>
      <c r="E44" s="2">
        <v>46503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32834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1725813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90" zoomScaleNormal="90" workbookViewId="0">
      <selection activeCell="E34" sqref="E34:E37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12934899.6</v>
      </c>
      <c r="D3" s="1" t="s">
        <v>1</v>
      </c>
      <c r="E3" s="18">
        <v>44948722.770000003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151534995.75999999</v>
      </c>
      <c r="D4" s="1" t="s">
        <v>11</v>
      </c>
      <c r="E4" s="18">
        <v>11005864.359999999</v>
      </c>
      <c r="H4" s="1" t="s">
        <v>389</v>
      </c>
      <c r="I4" s="13">
        <v>27</v>
      </c>
      <c r="J4" s="13">
        <v>-11</v>
      </c>
    </row>
    <row r="5" spans="1:10" x14ac:dyDescent="0.25">
      <c r="A5" s="1" t="s">
        <v>3</v>
      </c>
      <c r="B5" s="2">
        <f>B4+B6</f>
        <v>234476873.16</v>
      </c>
      <c r="D5" s="1" t="s">
        <v>12</v>
      </c>
      <c r="E5" s="2">
        <v>33942858.409999996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82941877.400000006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595.20000000000005</v>
      </c>
      <c r="G8" s="1"/>
      <c r="H8" s="1" t="s">
        <v>394</v>
      </c>
      <c r="I8" s="13">
        <v>9</v>
      </c>
    </row>
    <row r="9" spans="1:10" x14ac:dyDescent="0.25">
      <c r="A9" s="1" t="s">
        <v>82</v>
      </c>
      <c r="B9" s="2">
        <v>6977.8</v>
      </c>
      <c r="D9" s="1" t="s">
        <v>88</v>
      </c>
      <c r="E9" s="3">
        <v>734</v>
      </c>
      <c r="H9" s="1"/>
    </row>
    <row r="10" spans="1:10" x14ac:dyDescent="0.25">
      <c r="A10" s="1" t="s">
        <v>83</v>
      </c>
      <c r="B10" s="2">
        <v>7000000</v>
      </c>
      <c r="D10" s="1" t="s">
        <v>85</v>
      </c>
      <c r="E10" s="2">
        <f>'20180319'!E10+'20180320'!E8</f>
        <v>796228.29999999946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'20180319'!B11+'20180320'!B9</f>
        <v>1948987.4800000002</v>
      </c>
      <c r="D11" s="1" t="s">
        <v>381</v>
      </c>
      <c r="E11" s="2">
        <f>E8+'20180319'!E11</f>
        <v>41211.200000000004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553.99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'20180319'!B13+'20180320'!B12</f>
        <v>296407.3299999999</v>
      </c>
      <c r="E13" s="2"/>
      <c r="G13" s="1"/>
      <c r="H13" s="1" t="s">
        <v>30</v>
      </c>
      <c r="I13" s="15">
        <v>78277080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-9536340</v>
      </c>
    </row>
    <row r="15" spans="1:10" x14ac:dyDescent="0.25">
      <c r="A15" s="1" t="s">
        <v>380</v>
      </c>
      <c r="B15" s="2">
        <f>B12+'20180319'!B15</f>
        <v>27917.4</v>
      </c>
      <c r="G15" s="1"/>
      <c r="H15" s="1" t="s">
        <v>32</v>
      </c>
      <c r="I15" s="15">
        <f>I14+I13</f>
        <v>68740740</v>
      </c>
    </row>
    <row r="16" spans="1:10" x14ac:dyDescent="0.2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4940096.3</v>
      </c>
    </row>
    <row r="18" spans="1:14" x14ac:dyDescent="0.25">
      <c r="G18" s="1" t="s">
        <v>12</v>
      </c>
      <c r="H18" s="2"/>
      <c r="I18" s="15">
        <v>11741562</v>
      </c>
    </row>
    <row r="19" spans="1:14" x14ac:dyDescent="0.25">
      <c r="A19" s="2"/>
      <c r="G19" s="1" t="s">
        <v>24</v>
      </c>
      <c r="H19" s="2"/>
      <c r="I19" s="15">
        <f>I18+I17-I16</f>
        <v>14681658.300000001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125897.31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161136.16</v>
      </c>
    </row>
    <row r="26" spans="1:14" x14ac:dyDescent="0.25">
      <c r="A26" s="1" t="s">
        <v>71</v>
      </c>
      <c r="B26" s="2">
        <f>B4+E5+I18</f>
        <v>197219416.16999999</v>
      </c>
      <c r="G26" s="1"/>
      <c r="H26" s="1" t="s">
        <v>355</v>
      </c>
      <c r="I26" s="2">
        <v>455.29</v>
      </c>
    </row>
    <row r="27" spans="1:14" x14ac:dyDescent="0.25">
      <c r="A27" s="1" t="s">
        <v>90</v>
      </c>
      <c r="B27" s="2">
        <f>$B$13+$E$10+$I$25</f>
        <v>1253771.7899999993</v>
      </c>
      <c r="H27" s="1" t="s">
        <v>382</v>
      </c>
      <c r="I27" s="2">
        <f>I22-'20180102'!I22</f>
        <v>23015.099999999991</v>
      </c>
    </row>
    <row r="28" spans="1:14" x14ac:dyDescent="0.25">
      <c r="A28" s="1" t="s">
        <v>356</v>
      </c>
      <c r="B28" s="2">
        <f>B12+E8+I26</f>
        <v>1604.48</v>
      </c>
    </row>
    <row r="29" spans="1:14" x14ac:dyDescent="0.25">
      <c r="A29" s="1" t="s">
        <v>383</v>
      </c>
      <c r="B29" s="2">
        <f>B15+E11+I27</f>
        <v>92143.7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2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365161</v>
      </c>
      <c r="G43" s="2"/>
    </row>
    <row r="44" spans="1:23" x14ac:dyDescent="0.25">
      <c r="A44" s="8" t="s">
        <v>233</v>
      </c>
      <c r="D44" s="1" t="s">
        <v>375</v>
      </c>
      <c r="E44" s="2">
        <v>-64000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D50" sqref="D5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2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2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2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2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1865312.59</v>
      </c>
    </row>
    <row r="18" spans="1:14" x14ac:dyDescent="0.25">
      <c r="G18" s="1" t="s">
        <v>12</v>
      </c>
      <c r="H18" s="2"/>
      <c r="I18" s="15">
        <v>11606355</v>
      </c>
    </row>
    <row r="19" spans="1:14" x14ac:dyDescent="0.25">
      <c r="A19" s="2"/>
      <c r="G19" s="1" t="s">
        <v>24</v>
      </c>
      <c r="H19" s="2"/>
      <c r="I19" s="15">
        <f>I18+I17-I16</f>
        <v>14471667.59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125442.02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2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2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25">
      <c r="A28" s="1" t="s">
        <v>356</v>
      </c>
      <c r="B28" s="2">
        <f>B12+E8+I26</f>
        <v>4389.24</v>
      </c>
    </row>
    <row r="29" spans="1:14" x14ac:dyDescent="0.25">
      <c r="A29" s="1" t="s">
        <v>383</v>
      </c>
      <c r="B29" s="2">
        <f>B15+E11+I27</f>
        <v>90539.22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2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-61869</v>
      </c>
    </row>
    <row r="44" spans="1:23" x14ac:dyDescent="0.25">
      <c r="A44" s="8" t="s">
        <v>233</v>
      </c>
      <c r="D44" s="1" t="s">
        <v>375</v>
      </c>
      <c r="E44" s="2">
        <v>136256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2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2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2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2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2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2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3367875.19</v>
      </c>
    </row>
    <row r="18" spans="1:14" x14ac:dyDescent="0.25">
      <c r="G18" s="1" t="s">
        <v>12</v>
      </c>
      <c r="H18" s="2"/>
      <c r="I18" s="15">
        <v>10367424</v>
      </c>
    </row>
    <row r="19" spans="1:14" x14ac:dyDescent="0.25">
      <c r="A19" s="2"/>
      <c r="G19" s="1" t="s">
        <v>24</v>
      </c>
      <c r="H19" s="2"/>
      <c r="I19" s="15">
        <f>I18+I17-I16</f>
        <v>14735299.189999999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122332.42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2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2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25">
      <c r="A28" s="1" t="s">
        <v>356</v>
      </c>
      <c r="B28" s="2">
        <f>B12+E8+I26</f>
        <v>3407.85</v>
      </c>
    </row>
    <row r="29" spans="1:14" x14ac:dyDescent="0.25">
      <c r="A29" s="1" t="s">
        <v>383</v>
      </c>
      <c r="B29" s="2">
        <f>B15+E11+I27</f>
        <v>86149.98000000001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2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-19764</v>
      </c>
    </row>
    <row r="44" spans="1:23" x14ac:dyDescent="0.25">
      <c r="A44" s="8" t="s">
        <v>233</v>
      </c>
      <c r="D44" s="1" t="s">
        <v>375</v>
      </c>
      <c r="E44" s="2">
        <v>50559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2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2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2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2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2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2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2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5293165.93</v>
      </c>
    </row>
    <row r="18" spans="1:14" x14ac:dyDescent="0.25">
      <c r="G18" s="1" t="s">
        <v>12</v>
      </c>
      <c r="H18" s="2"/>
      <c r="I18" s="15">
        <v>8188749</v>
      </c>
    </row>
    <row r="19" spans="1:14" x14ac:dyDescent="0.25">
      <c r="A19" s="2"/>
      <c r="G19" s="1" t="s">
        <v>24</v>
      </c>
      <c r="H19" s="2"/>
      <c r="I19" s="15">
        <f>I18+I17-I16</f>
        <v>14481914.93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120384.68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2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2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25">
      <c r="A28" s="1" t="s">
        <v>356</v>
      </c>
      <c r="B28" s="2">
        <f>B12+E8+I26</f>
        <v>2735.37</v>
      </c>
    </row>
    <row r="29" spans="1:14" x14ac:dyDescent="0.25">
      <c r="A29" s="1" t="s">
        <v>383</v>
      </c>
      <c r="B29" s="2">
        <f>B15+E11+I27</f>
        <v>82742.39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2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-250255</v>
      </c>
    </row>
    <row r="44" spans="1:23" x14ac:dyDescent="0.25">
      <c r="A44" s="8" t="s">
        <v>233</v>
      </c>
      <c r="D44" s="1" t="s">
        <v>375</v>
      </c>
      <c r="E44" s="2">
        <v>17788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432</vt:i4>
      </vt:variant>
    </vt:vector>
  </HeadingPairs>
  <TitlesOfParts>
    <vt:vector size="432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2018-05-07T09:08:53Z</dcterms:modified>
</cp:coreProperties>
</file>