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omments28.xml" ContentType="application/vnd.openxmlformats-officedocument.spreadsheetml.comments+xml"/>
  <Override PartName="/xl/comments29.xml" ContentType="application/vnd.openxmlformats-officedocument.spreadsheetml.comments+xml"/>
  <Override PartName="/xl/comments30.xml" ContentType="application/vnd.openxmlformats-officedocument.spreadsheetml.comments+xml"/>
  <Override PartName="/xl/comments31.xml" ContentType="application/vnd.openxmlformats-officedocument.spreadsheetml.comments+xml"/>
  <Override PartName="/xl/comments32.xml" ContentType="application/vnd.openxmlformats-officedocument.spreadsheetml.comments+xml"/>
  <Override PartName="/xl/comments33.xml" ContentType="application/vnd.openxmlformats-officedocument.spreadsheetml.comments+xml"/>
  <Override PartName="/xl/comments34.xml" ContentType="application/vnd.openxmlformats-officedocument.spreadsheetml.comments+xml"/>
  <Override PartName="/xl/comments35.xml" ContentType="application/vnd.openxmlformats-officedocument.spreadsheetml.comments+xml"/>
  <Override PartName="/xl/comments3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E:\东方工作\期权业务\期权每日交易\"/>
    </mc:Choice>
  </mc:AlternateContent>
  <bookViews>
    <workbookView xWindow="0" yWindow="0" windowWidth="16395" windowHeight="6705"/>
  </bookViews>
  <sheets>
    <sheet name="20180627_Open" sheetId="37" r:id="rId1"/>
    <sheet name="20180626_Open" sheetId="36" r:id="rId2"/>
    <sheet name="20180625_Open" sheetId="35" r:id="rId3"/>
    <sheet name="20180622_Open" sheetId="34" r:id="rId4"/>
    <sheet name="20180621_Open" sheetId="33" r:id="rId5"/>
    <sheet name="20180620_Open" sheetId="32" r:id="rId6"/>
    <sheet name="20180619_Open" sheetId="31" r:id="rId7"/>
    <sheet name="20180615_Open" sheetId="30" r:id="rId8"/>
    <sheet name="20180614_Open" sheetId="29" r:id="rId9"/>
    <sheet name="20180613_Open" sheetId="28" r:id="rId10"/>
    <sheet name="20180612_Open" sheetId="27" r:id="rId11"/>
    <sheet name="20180611_Open" sheetId="26" r:id="rId12"/>
    <sheet name="20180608_Open" sheetId="25" r:id="rId13"/>
    <sheet name="20180607_Open " sheetId="24" r:id="rId14"/>
    <sheet name="20180606_Open" sheetId="23" r:id="rId15"/>
    <sheet name="20180605_Open" sheetId="22" r:id="rId16"/>
    <sheet name="20180604_Open" sheetId="21" r:id="rId17"/>
    <sheet name="20180601_Open" sheetId="20" r:id="rId18"/>
    <sheet name="20180531_Open" sheetId="19" r:id="rId19"/>
    <sheet name="20180530_Open" sheetId="18" r:id="rId20"/>
    <sheet name="20180529_Open " sheetId="17" r:id="rId21"/>
    <sheet name="20180528_Open" sheetId="16" r:id="rId22"/>
    <sheet name="20180525_Open" sheetId="15" r:id="rId23"/>
    <sheet name="20180524_Open" sheetId="14" r:id="rId24"/>
    <sheet name="20180523_Open" sheetId="13" r:id="rId25"/>
    <sheet name="20180522_Open" sheetId="12" r:id="rId26"/>
    <sheet name="20180521_Open" sheetId="11" r:id="rId27"/>
    <sheet name="20180518_Open" sheetId="10" r:id="rId28"/>
    <sheet name="20180517_Open" sheetId="9" r:id="rId29"/>
    <sheet name="20180516_Open" sheetId="8" r:id="rId30"/>
    <sheet name="20180515_Open" sheetId="7" r:id="rId31"/>
    <sheet name="20180514_Open " sheetId="6" r:id="rId32"/>
    <sheet name="20180511_Open" sheetId="5" r:id="rId33"/>
    <sheet name="20180510_Open" sheetId="4" r:id="rId34"/>
    <sheet name="20180509_Open" sheetId="3" r:id="rId35"/>
    <sheet name="20180508_Open" sheetId="2" r:id="rId36"/>
  </sheets>
  <calcPr calcId="162913"/>
</workbook>
</file>

<file path=xl/calcChain.xml><?xml version="1.0" encoding="utf-8"?>
<calcChain xmlns="http://schemas.openxmlformats.org/spreadsheetml/2006/main">
  <c r="E47" i="37" l="1"/>
  <c r="B47" i="37"/>
  <c r="E44" i="37"/>
  <c r="B38" i="37"/>
  <c r="B28" i="37"/>
  <c r="B26" i="37"/>
  <c r="B25" i="37"/>
  <c r="I24" i="37"/>
  <c r="I19" i="37"/>
  <c r="I15" i="37"/>
  <c r="I11" i="37"/>
  <c r="I10" i="37"/>
  <c r="B5" i="37"/>
  <c r="E47" i="36" l="1"/>
  <c r="B47" i="36"/>
  <c r="E44" i="36"/>
  <c r="B38" i="36"/>
  <c r="B28" i="36"/>
  <c r="B26" i="36"/>
  <c r="B25" i="36"/>
  <c r="I24" i="36"/>
  <c r="I19" i="36"/>
  <c r="I15" i="36"/>
  <c r="I11" i="36"/>
  <c r="I10" i="36"/>
  <c r="B5" i="36"/>
  <c r="I24" i="34" l="1"/>
  <c r="E47" i="35" l="1"/>
  <c r="B47" i="35"/>
  <c r="E44" i="35"/>
  <c r="B38" i="35"/>
  <c r="B28" i="35"/>
  <c r="B26" i="35"/>
  <c r="B25" i="35"/>
  <c r="I24" i="35"/>
  <c r="I19" i="35"/>
  <c r="I15" i="35"/>
  <c r="I11" i="35"/>
  <c r="I10" i="35"/>
  <c r="B5" i="35"/>
  <c r="E47" i="34" l="1"/>
  <c r="B47" i="34"/>
  <c r="E44" i="34"/>
  <c r="B38" i="34"/>
  <c r="B28" i="34"/>
  <c r="B26" i="34"/>
  <c r="B25" i="34"/>
  <c r="I19" i="34"/>
  <c r="I15" i="34"/>
  <c r="I11" i="34"/>
  <c r="I10" i="34"/>
  <c r="B5" i="34"/>
  <c r="E47" i="33" l="1"/>
  <c r="B47" i="33"/>
  <c r="E44" i="33"/>
  <c r="B38" i="33"/>
  <c r="B28" i="33"/>
  <c r="B26" i="33"/>
  <c r="B25" i="33"/>
  <c r="I24" i="33"/>
  <c r="I19" i="33"/>
  <c r="I15" i="33"/>
  <c r="I11" i="33"/>
  <c r="I10" i="33"/>
  <c r="B5" i="33"/>
  <c r="E47" i="30" l="1"/>
  <c r="E47" i="31"/>
  <c r="E47" i="32"/>
  <c r="B47" i="32"/>
  <c r="E44" i="32"/>
  <c r="B38" i="32"/>
  <c r="B28" i="32"/>
  <c r="B26" i="32"/>
  <c r="B25" i="32"/>
  <c r="I24" i="32"/>
  <c r="I19" i="32"/>
  <c r="I15" i="32"/>
  <c r="I11" i="32"/>
  <c r="I10" i="32"/>
  <c r="B5" i="32"/>
  <c r="B47" i="31" l="1"/>
  <c r="E44" i="31"/>
  <c r="B38" i="31"/>
  <c r="B28" i="31"/>
  <c r="B26" i="31"/>
  <c r="B25" i="31"/>
  <c r="I24" i="31"/>
  <c r="I19" i="31"/>
  <c r="I15" i="31"/>
  <c r="I11" i="31"/>
  <c r="I10" i="31"/>
  <c r="B5" i="31"/>
  <c r="B47" i="30" l="1"/>
  <c r="E44" i="30"/>
  <c r="B38" i="30"/>
  <c r="B28" i="30"/>
  <c r="B26" i="30"/>
  <c r="B25" i="30"/>
  <c r="I24" i="30"/>
  <c r="I19" i="30"/>
  <c r="I15" i="30"/>
  <c r="I11" i="30"/>
  <c r="I10" i="30"/>
  <c r="B5" i="30"/>
  <c r="B47" i="29" l="1"/>
  <c r="E44" i="29"/>
  <c r="B38" i="29"/>
  <c r="B28" i="29"/>
  <c r="B26" i="29"/>
  <c r="B25" i="29"/>
  <c r="I24" i="29"/>
  <c r="I19" i="29"/>
  <c r="I15" i="29"/>
  <c r="I11" i="29"/>
  <c r="I10" i="29"/>
  <c r="B5" i="29"/>
  <c r="B47" i="28" l="1"/>
  <c r="E44" i="28"/>
  <c r="B38" i="28"/>
  <c r="B28" i="28"/>
  <c r="B26" i="28"/>
  <c r="B25" i="28"/>
  <c r="I24" i="28"/>
  <c r="I19" i="28"/>
  <c r="I15" i="28"/>
  <c r="I11" i="28"/>
  <c r="I10" i="28"/>
  <c r="B5" i="28"/>
  <c r="B47" i="27" l="1"/>
  <c r="E44" i="27"/>
  <c r="B38" i="27"/>
  <c r="B28" i="27"/>
  <c r="B26" i="27"/>
  <c r="B25" i="27"/>
  <c r="I24" i="27"/>
  <c r="I19" i="27"/>
  <c r="I15" i="27"/>
  <c r="I11" i="27"/>
  <c r="I10" i="27"/>
  <c r="B5" i="27"/>
  <c r="B47" i="26" l="1"/>
  <c r="E44" i="26"/>
  <c r="B38" i="26"/>
  <c r="B28" i="26"/>
  <c r="B26" i="26"/>
  <c r="B25" i="26"/>
  <c r="I24" i="26"/>
  <c r="I19" i="26"/>
  <c r="I15" i="26"/>
  <c r="I11" i="26"/>
  <c r="I10" i="26"/>
  <c r="B5" i="26"/>
  <c r="B47" i="25" l="1"/>
  <c r="E44" i="25"/>
  <c r="B38" i="25"/>
  <c r="B28" i="25"/>
  <c r="B26" i="25"/>
  <c r="B25" i="25"/>
  <c r="I24" i="25"/>
  <c r="I19" i="25"/>
  <c r="I15" i="25"/>
  <c r="I11" i="25"/>
  <c r="I10" i="25"/>
  <c r="B5" i="25"/>
  <c r="B25" i="24"/>
  <c r="B47" i="24" l="1"/>
  <c r="E44" i="24"/>
  <c r="B38" i="24"/>
  <c r="B28" i="24"/>
  <c r="B26" i="24"/>
  <c r="I24" i="24"/>
  <c r="I19" i="24"/>
  <c r="I15" i="24"/>
  <c r="I11" i="24"/>
  <c r="I10" i="24"/>
  <c r="B5" i="24"/>
  <c r="B47" i="23" l="1"/>
  <c r="E44" i="23"/>
  <c r="B38" i="23"/>
  <c r="B28" i="23"/>
  <c r="B26" i="23"/>
  <c r="B25" i="23"/>
  <c r="I24" i="23"/>
  <c r="I19" i="23"/>
  <c r="I15" i="23"/>
  <c r="I11" i="23"/>
  <c r="I10" i="23"/>
  <c r="B5" i="23"/>
  <c r="B47" i="22" l="1"/>
  <c r="E44" i="22"/>
  <c r="B38" i="22"/>
  <c r="B28" i="22"/>
  <c r="B26" i="22"/>
  <c r="B25" i="22"/>
  <c r="I24" i="22"/>
  <c r="I19" i="22"/>
  <c r="I15" i="22"/>
  <c r="I11" i="22"/>
  <c r="I10" i="22"/>
  <c r="B5" i="22"/>
  <c r="B47" i="21" l="1"/>
  <c r="E44" i="21"/>
  <c r="B38" i="21"/>
  <c r="B28" i="21"/>
  <c r="B26" i="21"/>
  <c r="B25" i="21"/>
  <c r="I24" i="21"/>
  <c r="I19" i="21"/>
  <c r="I15" i="21"/>
  <c r="I11" i="21"/>
  <c r="I10" i="21"/>
  <c r="B5" i="21"/>
  <c r="E44" i="20" l="1"/>
  <c r="B38" i="20"/>
  <c r="B28" i="20"/>
  <c r="B26" i="20"/>
  <c r="B25" i="20"/>
  <c r="I24" i="20"/>
  <c r="I19" i="20"/>
  <c r="I15" i="20"/>
  <c r="I11" i="20"/>
  <c r="I10" i="20"/>
  <c r="B5" i="20"/>
  <c r="E44" i="19" l="1"/>
  <c r="B38" i="19"/>
  <c r="B28" i="19"/>
  <c r="B26" i="19"/>
  <c r="B25" i="19"/>
  <c r="I24" i="19"/>
  <c r="I19" i="19"/>
  <c r="I15" i="19"/>
  <c r="I11" i="19"/>
  <c r="I10" i="19"/>
  <c r="B5" i="19"/>
  <c r="E44" i="18" l="1"/>
  <c r="B38" i="18"/>
  <c r="B28" i="18"/>
  <c r="B26" i="18"/>
  <c r="B25" i="18"/>
  <c r="I24" i="18"/>
  <c r="I19" i="18"/>
  <c r="I15" i="18"/>
  <c r="I11" i="18"/>
  <c r="I10" i="18"/>
  <c r="B5" i="18"/>
  <c r="E44" i="17" l="1"/>
  <c r="B38" i="17"/>
  <c r="B28" i="17"/>
  <c r="B26" i="17"/>
  <c r="B25" i="17"/>
  <c r="I24" i="17"/>
  <c r="I19" i="17"/>
  <c r="I15" i="17"/>
  <c r="I11" i="17"/>
  <c r="I10" i="17"/>
  <c r="B5" i="17"/>
  <c r="E44" i="16" l="1"/>
  <c r="B38" i="16"/>
  <c r="B28" i="16"/>
  <c r="B26" i="16"/>
  <c r="B25" i="16"/>
  <c r="I24" i="16"/>
  <c r="I19" i="16"/>
  <c r="I15" i="16"/>
  <c r="I11" i="16"/>
  <c r="I10" i="16"/>
  <c r="B5" i="16"/>
  <c r="I19" i="15" l="1"/>
  <c r="E44" i="15" l="1"/>
  <c r="B38" i="15"/>
  <c r="B28" i="15"/>
  <c r="B26" i="15"/>
  <c r="B25" i="15"/>
  <c r="I24" i="15"/>
  <c r="I15" i="15"/>
  <c r="I11" i="15"/>
  <c r="I10" i="15"/>
  <c r="B5" i="15"/>
  <c r="E44" i="14" l="1"/>
  <c r="B38" i="14"/>
  <c r="B28" i="14"/>
  <c r="B26" i="14"/>
  <c r="B25" i="14"/>
  <c r="I24" i="14"/>
  <c r="I19" i="14"/>
  <c r="I15" i="14"/>
  <c r="I11" i="14"/>
  <c r="I10" i="14"/>
  <c r="B5" i="14"/>
  <c r="B38" i="13" l="1"/>
  <c r="E44" i="13"/>
  <c r="B28" i="13"/>
  <c r="B26" i="13"/>
  <c r="B25" i="13"/>
  <c r="I24" i="13"/>
  <c r="I19" i="13"/>
  <c r="I15" i="13"/>
  <c r="I11" i="13"/>
  <c r="I10" i="13"/>
  <c r="B5" i="13"/>
  <c r="B5" i="12" l="1"/>
  <c r="E44" i="12" l="1"/>
  <c r="B28" i="12"/>
  <c r="B26" i="12"/>
  <c r="B25" i="12"/>
  <c r="I24" i="12"/>
  <c r="I19" i="12"/>
  <c r="I15" i="12"/>
  <c r="I11" i="12"/>
  <c r="I10" i="12"/>
  <c r="E44" i="11"/>
  <c r="B28" i="11"/>
  <c r="B26" i="11"/>
  <c r="B25" i="11"/>
  <c r="I24" i="11"/>
  <c r="I19" i="11"/>
  <c r="I15" i="11"/>
  <c r="I11" i="11"/>
  <c r="I10" i="11"/>
  <c r="E44" i="10" l="1"/>
  <c r="B28" i="10"/>
  <c r="B26" i="10"/>
  <c r="B25" i="10"/>
  <c r="I24" i="10"/>
  <c r="I19" i="10"/>
  <c r="I15" i="10"/>
  <c r="I11" i="10"/>
  <c r="I10" i="10"/>
  <c r="E44" i="9" l="1"/>
  <c r="B28" i="9"/>
  <c r="B26" i="9"/>
  <c r="B25" i="9"/>
  <c r="I24" i="9"/>
  <c r="I19" i="9"/>
  <c r="I15" i="9"/>
  <c r="I11" i="9"/>
  <c r="I10" i="9"/>
  <c r="E44" i="8" l="1"/>
  <c r="B28" i="8"/>
  <c r="B26" i="8"/>
  <c r="B25" i="8"/>
  <c r="I24" i="8"/>
  <c r="I19" i="8"/>
  <c r="I15" i="8"/>
  <c r="I11" i="8"/>
  <c r="I10" i="8"/>
  <c r="E44" i="7" l="1"/>
  <c r="B28" i="7"/>
  <c r="B26" i="7"/>
  <c r="B25" i="7"/>
  <c r="I24" i="7"/>
  <c r="I19" i="7"/>
  <c r="I15" i="7"/>
  <c r="I11" i="7"/>
  <c r="I10" i="7"/>
  <c r="E44" i="6" l="1"/>
  <c r="B38" i="6"/>
  <c r="B28" i="6"/>
  <c r="B26" i="6"/>
  <c r="B25" i="6"/>
  <c r="I24" i="6"/>
  <c r="I19" i="6"/>
  <c r="I15" i="6"/>
  <c r="I11" i="6"/>
  <c r="I10" i="6"/>
  <c r="B28" i="5" l="1"/>
  <c r="I24" i="5"/>
  <c r="E44" i="5" l="1"/>
  <c r="B38" i="5"/>
  <c r="B26" i="5"/>
  <c r="B25" i="5"/>
  <c r="I19" i="5"/>
  <c r="I15" i="5"/>
  <c r="I11" i="5"/>
  <c r="I10" i="5"/>
  <c r="I15" i="4" l="1"/>
  <c r="I24" i="4" l="1"/>
  <c r="E44" i="4"/>
  <c r="B38" i="4"/>
  <c r="B28" i="4"/>
  <c r="B26" i="4"/>
  <c r="B25" i="4"/>
  <c r="I19" i="4"/>
  <c r="I11" i="4"/>
  <c r="I10" i="4"/>
  <c r="I24" i="3" l="1"/>
  <c r="I19" i="3"/>
  <c r="I11" i="3"/>
  <c r="I10" i="3"/>
  <c r="E44" i="3" l="1"/>
  <c r="B38" i="3"/>
  <c r="B28" i="3"/>
  <c r="B26" i="3"/>
  <c r="B25" i="3"/>
  <c r="B28" i="2" l="1"/>
  <c r="E10" i="2"/>
  <c r="E10" i="3" s="1"/>
  <c r="E10" i="4" s="1"/>
  <c r="E10" i="5" s="1"/>
  <c r="E10" i="6" s="1"/>
  <c r="E10" i="7" s="1"/>
  <c r="E10" i="8" s="1"/>
  <c r="E10" i="9" s="1"/>
  <c r="E10" i="10" s="1"/>
  <c r="E10" i="11" s="1"/>
  <c r="E10" i="12" s="1"/>
  <c r="E10" i="13" s="1"/>
  <c r="E10" i="14" s="1"/>
  <c r="E10" i="15" s="1"/>
  <c r="E10" i="16" s="1"/>
  <c r="E10" i="17" s="1"/>
  <c r="B13" i="2"/>
  <c r="B11" i="2"/>
  <c r="B11" i="3" s="1"/>
  <c r="B11" i="4" s="1"/>
  <c r="B11" i="5" s="1"/>
  <c r="B11" i="6" s="1"/>
  <c r="B11" i="7" s="1"/>
  <c r="B11" i="8" s="1"/>
  <c r="B11" i="9" s="1"/>
  <c r="B11" i="10" s="1"/>
  <c r="B11" i="11" s="1"/>
  <c r="B11" i="12" s="1"/>
  <c r="B11" i="13" s="1"/>
  <c r="B11" i="14" s="1"/>
  <c r="B11" i="15" s="1"/>
  <c r="B11" i="16" s="1"/>
  <c r="E10" i="18" l="1"/>
  <c r="E10" i="19" s="1"/>
  <c r="E10" i="20" s="1"/>
  <c r="E10" i="21" s="1"/>
  <c r="E10" i="22" s="1"/>
  <c r="E10" i="23" s="1"/>
  <c r="E10" i="24" s="1"/>
  <c r="E10" i="25" s="1"/>
  <c r="E10" i="26" s="1"/>
  <c r="E10" i="27" s="1"/>
  <c r="E10" i="28" s="1"/>
  <c r="E10" i="29" s="1"/>
  <c r="E10" i="30" s="1"/>
  <c r="E10" i="31" s="1"/>
  <c r="E10" i="32" s="1"/>
  <c r="E10" i="33" s="1"/>
  <c r="B11" i="17"/>
  <c r="B11" i="18" s="1"/>
  <c r="B11" i="19" s="1"/>
  <c r="B11" i="20" s="1"/>
  <c r="B11" i="21" s="1"/>
  <c r="B11" i="22" s="1"/>
  <c r="B11" i="23" s="1"/>
  <c r="B11" i="24" s="1"/>
  <c r="B11" i="25" s="1"/>
  <c r="B11" i="26" s="1"/>
  <c r="B11" i="27" s="1"/>
  <c r="B11" i="28" s="1"/>
  <c r="B11" i="29" s="1"/>
  <c r="B11" i="30" s="1"/>
  <c r="B11" i="31" s="1"/>
  <c r="B11" i="32" s="1"/>
  <c r="B11" i="33" s="1"/>
  <c r="B11" i="34" s="1"/>
  <c r="B11" i="35" s="1"/>
  <c r="B11" i="36" s="1"/>
  <c r="B11" i="37" s="1"/>
  <c r="B27" i="2"/>
  <c r="B13" i="3"/>
  <c r="E44" i="2"/>
  <c r="E10" i="34" l="1"/>
  <c r="E10" i="35" s="1"/>
  <c r="E10" i="36" s="1"/>
  <c r="E10" i="37" s="1"/>
  <c r="B27" i="3"/>
  <c r="B13" i="4"/>
  <c r="B38" i="2"/>
  <c r="B26" i="2"/>
  <c r="B25" i="2"/>
  <c r="B27" i="4" l="1"/>
  <c r="B13" i="5"/>
  <c r="B27" i="5" l="1"/>
  <c r="B13" i="6"/>
  <c r="B27" i="6" l="1"/>
  <c r="B13" i="7"/>
  <c r="B27" i="7" l="1"/>
  <c r="B13" i="8"/>
  <c r="B27" i="8" l="1"/>
  <c r="B13" i="9"/>
  <c r="B27" i="9" l="1"/>
  <c r="B13" i="10"/>
  <c r="B27" i="10" l="1"/>
  <c r="B13" i="11"/>
  <c r="B13" i="12" l="1"/>
  <c r="B27" i="11"/>
  <c r="B27" i="12" l="1"/>
  <c r="B13" i="13"/>
  <c r="B27" i="13" l="1"/>
  <c r="B13" i="14"/>
  <c r="B27" i="14" l="1"/>
  <c r="B13" i="15"/>
  <c r="B27" i="15" l="1"/>
  <c r="B13" i="16"/>
  <c r="B27" i="16" l="1"/>
  <c r="B13" i="17"/>
  <c r="B27" i="17" l="1"/>
  <c r="B13" i="18"/>
  <c r="B27" i="18" l="1"/>
  <c r="B13" i="19"/>
  <c r="B27" i="19" l="1"/>
  <c r="B13" i="20"/>
  <c r="B27" i="20" l="1"/>
  <c r="B13" i="21"/>
  <c r="B27" i="21" l="1"/>
  <c r="B13" i="22"/>
  <c r="B27" i="22" l="1"/>
  <c r="B13" i="23"/>
  <c r="B27" i="23" l="1"/>
  <c r="B13" i="24"/>
  <c r="B27" i="24" l="1"/>
  <c r="B13" i="25"/>
  <c r="B27" i="25" s="1"/>
  <c r="B13" i="26" l="1"/>
  <c r="B27" i="26" s="1"/>
  <c r="B13" i="27" l="1"/>
  <c r="B27" i="27" l="1"/>
  <c r="B13" i="28"/>
  <c r="B27" i="28" l="1"/>
  <c r="B13" i="29"/>
  <c r="B27" i="29" l="1"/>
  <c r="B13" i="30"/>
  <c r="B27" i="30" l="1"/>
  <c r="B13" i="31"/>
  <c r="B27" i="31" l="1"/>
  <c r="B13" i="32"/>
  <c r="B27" i="32" l="1"/>
  <c r="B13" i="33"/>
  <c r="B27" i="33" l="1"/>
  <c r="B13" i="34"/>
  <c r="B13" i="35" s="1"/>
  <c r="B27" i="35" l="1"/>
  <c r="B13" i="36"/>
  <c r="B27" i="34"/>
  <c r="B27" i="36" l="1"/>
  <c r="B13" i="37"/>
  <c r="B27" i="37" s="1"/>
</calcChain>
</file>

<file path=xl/comments1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2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3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4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5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6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7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8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9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0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1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2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3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4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5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6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<sst xmlns="http://schemas.openxmlformats.org/spreadsheetml/2006/main" count="3572" uniqueCount="108">
  <si>
    <t>账户信息汇总</t>
    <phoneticPr fontId="20" type="noConversion"/>
  </si>
  <si>
    <t>期权做市期货账户2111</t>
    <phoneticPr fontId="20" type="noConversion"/>
  </si>
  <si>
    <t>资金余额</t>
    <phoneticPr fontId="20" type="noConversion"/>
  </si>
  <si>
    <t>期货总持仓</t>
    <phoneticPr fontId="20" type="noConversion"/>
  </si>
  <si>
    <t>多头</t>
    <phoneticPr fontId="20" type="noConversion"/>
  </si>
  <si>
    <t>空头</t>
    <phoneticPr fontId="20" type="noConversion"/>
  </si>
  <si>
    <t>ETF市值</t>
    <phoneticPr fontId="20" type="noConversion"/>
  </si>
  <si>
    <t>可用金额</t>
    <phoneticPr fontId="20" type="noConversion"/>
  </si>
  <si>
    <t>IH 1804</t>
    <phoneticPr fontId="20" type="noConversion"/>
  </si>
  <si>
    <t>总资产</t>
    <phoneticPr fontId="20" type="noConversion"/>
  </si>
  <si>
    <t>保证金</t>
    <phoneticPr fontId="20" type="noConversion"/>
  </si>
  <si>
    <t>IH 1805</t>
    <phoneticPr fontId="20" type="noConversion"/>
  </si>
  <si>
    <t>配置文件限额</t>
    <phoneticPr fontId="20" type="noConversion"/>
  </si>
  <si>
    <t>IH 1806</t>
    <phoneticPr fontId="20" type="noConversion"/>
  </si>
  <si>
    <t>初始资金</t>
    <phoneticPr fontId="20" type="noConversion"/>
  </si>
  <si>
    <t>IH 1809</t>
    <phoneticPr fontId="20" type="noConversion"/>
  </si>
  <si>
    <t>日交易费</t>
    <phoneticPr fontId="20" type="noConversion"/>
  </si>
  <si>
    <t>IF 1804</t>
    <phoneticPr fontId="20" type="noConversion"/>
  </si>
  <si>
    <t>日回购利息</t>
    <phoneticPr fontId="20" type="noConversion"/>
  </si>
  <si>
    <t>日成交张数</t>
    <phoneticPr fontId="20" type="noConversion"/>
  </si>
  <si>
    <t>日回购本金</t>
    <phoneticPr fontId="20" type="noConversion"/>
  </si>
  <si>
    <t>总交易费用</t>
    <phoneticPr fontId="20" type="noConversion"/>
  </si>
  <si>
    <t>期货多头汇总</t>
    <phoneticPr fontId="20" type="noConversion"/>
  </si>
  <si>
    <t>总回购利息</t>
    <phoneticPr fontId="20" type="noConversion"/>
  </si>
  <si>
    <t>期货空头汇总</t>
    <phoneticPr fontId="20" type="noConversion"/>
  </si>
  <si>
    <t>日交易费</t>
    <phoneticPr fontId="20" type="noConversion"/>
  </si>
  <si>
    <t>期货持仓市值</t>
    <phoneticPr fontId="20" type="noConversion"/>
  </si>
  <si>
    <t>总交易费用</t>
    <phoneticPr fontId="20" type="noConversion"/>
  </si>
  <si>
    <t>多头持仓市值</t>
    <phoneticPr fontId="20" type="noConversion"/>
  </si>
  <si>
    <t>ETF份额</t>
    <phoneticPr fontId="20" type="noConversion"/>
  </si>
  <si>
    <t>空头持仓市值</t>
    <phoneticPr fontId="20" type="noConversion"/>
  </si>
  <si>
    <t>2018年现货交易费用</t>
    <phoneticPr fontId="20" type="noConversion"/>
  </si>
  <si>
    <t>轧差市值</t>
    <phoneticPr fontId="20" type="noConversion"/>
  </si>
  <si>
    <t>2018回购利息</t>
    <phoneticPr fontId="20" type="noConversion"/>
  </si>
  <si>
    <t>当前账户余额</t>
    <phoneticPr fontId="20" type="noConversion"/>
  </si>
  <si>
    <t>盈亏</t>
    <phoneticPr fontId="20" type="noConversion"/>
  </si>
  <si>
    <t>手续费合计</t>
    <phoneticPr fontId="20" type="noConversion"/>
  </si>
  <si>
    <t>交易所手续费</t>
    <phoneticPr fontId="20" type="noConversion"/>
  </si>
  <si>
    <t>客户手续费</t>
    <phoneticPr fontId="20" type="noConversion"/>
  </si>
  <si>
    <t>交割费用</t>
    <phoneticPr fontId="20" type="noConversion"/>
  </si>
  <si>
    <t>资金情况汇总</t>
    <phoneticPr fontId="20" type="noConversion"/>
  </si>
  <si>
    <t>委托费用</t>
    <phoneticPr fontId="20" type="noConversion"/>
  </si>
  <si>
    <t>投入本金总额</t>
    <phoneticPr fontId="20" type="noConversion"/>
  </si>
  <si>
    <t>汇总</t>
    <phoneticPr fontId="20" type="noConversion"/>
  </si>
  <si>
    <t>使用资金总额</t>
    <phoneticPr fontId="20" type="noConversion"/>
  </si>
  <si>
    <t>昨日交易费用</t>
    <phoneticPr fontId="20" type="noConversion"/>
  </si>
  <si>
    <t>交易费用总额</t>
    <phoneticPr fontId="20" type="noConversion"/>
  </si>
  <si>
    <t>2018年期货交易费用</t>
    <phoneticPr fontId="20" type="noConversion"/>
  </si>
  <si>
    <t>昨日交易费用汇总</t>
    <phoneticPr fontId="20" type="noConversion"/>
  </si>
  <si>
    <t>期权信息汇总</t>
    <phoneticPr fontId="20" type="noConversion"/>
  </si>
  <si>
    <t>期权合约持仓</t>
    <phoneticPr fontId="20" type="noConversion"/>
  </si>
  <si>
    <t>风险敞口指标</t>
    <phoneticPr fontId="20" type="noConversion"/>
  </si>
  <si>
    <t>3月</t>
    <phoneticPr fontId="20" type="noConversion"/>
  </si>
  <si>
    <t>Cash Delta</t>
    <phoneticPr fontId="20" type="noConversion"/>
  </si>
  <si>
    <t>4月</t>
    <phoneticPr fontId="20" type="noConversion"/>
  </si>
  <si>
    <t>C.Gamma 1%</t>
    <phoneticPr fontId="20" type="noConversion"/>
  </si>
  <si>
    <t>6月</t>
    <phoneticPr fontId="20" type="noConversion"/>
  </si>
  <si>
    <t>Vega</t>
    <phoneticPr fontId="20" type="noConversion"/>
  </si>
  <si>
    <t>9月</t>
    <phoneticPr fontId="20" type="noConversion"/>
  </si>
  <si>
    <t>Theta</t>
    <phoneticPr fontId="20" type="noConversion"/>
  </si>
  <si>
    <t>汇总</t>
    <phoneticPr fontId="20" type="noConversion"/>
  </si>
  <si>
    <t>多头持仓</t>
    <phoneticPr fontId="20" type="noConversion"/>
  </si>
  <si>
    <t>盈亏指标</t>
    <phoneticPr fontId="20" type="noConversion"/>
  </si>
  <si>
    <t>空头持仓</t>
    <phoneticPr fontId="20" type="noConversion"/>
  </si>
  <si>
    <t>理论盈亏</t>
    <phoneticPr fontId="20" type="noConversion"/>
  </si>
  <si>
    <t>当日理论盈亏</t>
    <phoneticPr fontId="20" type="noConversion"/>
  </si>
  <si>
    <t>每日交易盈亏</t>
    <phoneticPr fontId="20" type="noConversion"/>
  </si>
  <si>
    <t>每日持仓盈亏</t>
    <phoneticPr fontId="20" type="noConversion"/>
  </si>
  <si>
    <t>期权自营现货账户306：</t>
    <phoneticPr fontId="19" type="noConversion"/>
  </si>
  <si>
    <t>期权做市期权账户316</t>
    <phoneticPr fontId="20" type="noConversion"/>
  </si>
  <si>
    <t>2018年度做市盈亏</t>
    <phoneticPr fontId="19" type="noConversion"/>
  </si>
  <si>
    <t>2018年度自营盈亏</t>
    <phoneticPr fontId="20" type="noConversion"/>
  </si>
  <si>
    <t>Volatility</t>
    <phoneticPr fontId="20" type="noConversion"/>
  </si>
  <si>
    <t>Base Offsets</t>
    <phoneticPr fontId="20" type="noConversion"/>
  </si>
  <si>
    <t>IH 1812</t>
    <phoneticPr fontId="20" type="noConversion"/>
  </si>
  <si>
    <t>5月</t>
    <phoneticPr fontId="20" type="noConversion"/>
  </si>
  <si>
    <t>12月</t>
    <phoneticPr fontId="20" type="noConversion"/>
  </si>
  <si>
    <t>Futures Offsets</t>
    <phoneticPr fontId="20" type="noConversion"/>
  </si>
  <si>
    <r>
      <t>I</t>
    </r>
    <r>
      <rPr>
        <sz val="11"/>
        <color indexed="8"/>
        <rFont val="宋体"/>
        <family val="3"/>
        <charset val="134"/>
      </rPr>
      <t>H</t>
    </r>
    <phoneticPr fontId="19" type="noConversion"/>
  </si>
  <si>
    <t>IF</t>
    <phoneticPr fontId="19" type="noConversion"/>
  </si>
  <si>
    <r>
      <t>I</t>
    </r>
    <r>
      <rPr>
        <sz val="11"/>
        <color indexed="8"/>
        <rFont val="宋体"/>
        <family val="3"/>
        <charset val="134"/>
      </rPr>
      <t>C</t>
    </r>
    <phoneticPr fontId="19" type="noConversion"/>
  </si>
  <si>
    <t>IH 1807</t>
    <phoneticPr fontId="20" type="noConversion"/>
  </si>
  <si>
    <t>期权资金使用</t>
    <phoneticPr fontId="20" type="noConversion"/>
  </si>
  <si>
    <t>6月</t>
    <phoneticPr fontId="20" type="noConversion"/>
  </si>
  <si>
    <t>7月</t>
    <phoneticPr fontId="20" type="noConversion"/>
  </si>
  <si>
    <t>上日期权持仓</t>
    <phoneticPr fontId="20" type="noConversion"/>
  </si>
  <si>
    <t>隐含理论盈亏</t>
    <phoneticPr fontId="19" type="noConversion"/>
  </si>
  <si>
    <t>IH 1808</t>
    <phoneticPr fontId="20" type="noConversion"/>
  </si>
  <si>
    <t>8月</t>
    <phoneticPr fontId="20" type="noConversion"/>
  </si>
  <si>
    <t>隐含自营盈亏</t>
    <phoneticPr fontId="19" type="noConversion"/>
  </si>
  <si>
    <t>Volatility Yestoday</t>
    <phoneticPr fontId="20" type="noConversion"/>
  </si>
  <si>
    <t>Futures Basis</t>
    <phoneticPr fontId="20" type="noConversion"/>
  </si>
  <si>
    <t>最新价基差</t>
    <phoneticPr fontId="19" type="noConversion"/>
  </si>
  <si>
    <t>修复基差</t>
    <phoneticPr fontId="19" type="noConversion"/>
  </si>
  <si>
    <r>
      <t>E</t>
    </r>
    <r>
      <rPr>
        <sz val="11"/>
        <color indexed="8"/>
        <rFont val="宋体"/>
        <family val="3"/>
        <charset val="134"/>
      </rPr>
      <t>TF基差</t>
    </r>
    <phoneticPr fontId="19" type="noConversion"/>
  </si>
  <si>
    <t>分红</t>
    <phoneticPr fontId="19" type="noConversion"/>
  </si>
  <si>
    <r>
      <t>I</t>
    </r>
    <r>
      <rPr>
        <sz val="11"/>
        <color indexed="8"/>
        <rFont val="宋体"/>
        <family val="3"/>
        <charset val="134"/>
      </rPr>
      <t>H1807</t>
    </r>
    <phoneticPr fontId="19" type="noConversion"/>
  </si>
  <si>
    <t>IH1808</t>
    <phoneticPr fontId="19" type="noConversion"/>
  </si>
  <si>
    <t>IH1809</t>
    <phoneticPr fontId="19" type="noConversion"/>
  </si>
  <si>
    <t>IH1812</t>
    <phoneticPr fontId="19" type="noConversion"/>
  </si>
  <si>
    <t>IF1807</t>
    <phoneticPr fontId="19" type="noConversion"/>
  </si>
  <si>
    <t>IF1808</t>
    <phoneticPr fontId="19" type="noConversion"/>
  </si>
  <si>
    <t>IF1809</t>
    <phoneticPr fontId="19" type="noConversion"/>
  </si>
  <si>
    <t>IF1812</t>
    <phoneticPr fontId="19" type="noConversion"/>
  </si>
  <si>
    <t>IC1807</t>
    <phoneticPr fontId="19" type="noConversion"/>
  </si>
  <si>
    <t>IC1808</t>
    <phoneticPr fontId="19" type="noConversion"/>
  </si>
  <si>
    <t>IC1809</t>
    <phoneticPr fontId="19" type="noConversion"/>
  </si>
  <si>
    <t>IC1812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</si>
</sst>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 &quot;¥&quot;* #,##0.00_ ;_ &quot;¥&quot;* \-#,##0.00_ ;_ &quot;¥&quot;* &quot;-&quot;??_ ;_ @_ "/>
    <numFmt numFmtId="176" formatCode="#,##0.00_ "/>
    <numFmt numFmtId="177" formatCode="#,##0_ "/>
    <numFmt numFmtId="178" formatCode="#,##0.000_);[Red]\(#,##0.000\)"/>
    <numFmt numFmtId="179" formatCode="#,##0.00_);[Red]\(#,##0.00\)"/>
  </numFmts>
  <fonts count="25" x14ac:knownFonts="1">
    <font>
      <sz val="11"/>
      <color indexed="8"/>
      <name val="宋体"/>
      <charset val="134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b/>
      <sz val="12"/>
      <color theme="1"/>
      <name val="等线"/>
      <family val="3"/>
      <charset val="134"/>
      <scheme val="minor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color indexed="8"/>
      <name val="宋体"/>
      <family val="3"/>
      <charset val="134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18" fillId="33" borderId="0" xfId="0" applyFont="1" applyFill="1" applyAlignment="1"/>
    <xf numFmtId="0" fontId="0" fillId="0" borderId="0" xfId="0" applyAlignment="1"/>
    <xf numFmtId="0" fontId="0" fillId="34" borderId="0" xfId="0" applyFill="1" applyAlignment="1"/>
    <xf numFmtId="0" fontId="21" fillId="35" borderId="0" xfId="0" applyFont="1" applyFill="1" applyAlignment="1"/>
    <xf numFmtId="44" fontId="0" fillId="0" borderId="0" xfId="0" applyNumberFormat="1" applyAlignment="1"/>
    <xf numFmtId="0" fontId="21" fillId="0" borderId="0" xfId="0" applyFont="1" applyAlignment="1"/>
    <xf numFmtId="44" fontId="0" fillId="0" borderId="0" xfId="0" applyNumberFormat="1" applyFont="1" applyAlignment="1"/>
    <xf numFmtId="177" fontId="21" fillId="0" borderId="0" xfId="0" applyNumberFormat="1" applyFont="1" applyAlignment="1"/>
    <xf numFmtId="0" fontId="0" fillId="0" borderId="0" xfId="0" applyAlignment="1">
      <alignment horizontal="center"/>
    </xf>
    <xf numFmtId="177" fontId="0" fillId="0" borderId="0" xfId="0" applyNumberFormat="1" applyAlignment="1"/>
    <xf numFmtId="44" fontId="0" fillId="0" borderId="0" xfId="0" applyNumberFormat="1" applyAlignment="1">
      <alignment horizontal="center"/>
    </xf>
    <xf numFmtId="44" fontId="21" fillId="0" borderId="0" xfId="0" applyNumberFormat="1" applyFont="1" applyAlignment="1"/>
    <xf numFmtId="177" fontId="0" fillId="0" borderId="0" xfId="0" applyNumberFormat="1" applyAlignment="1">
      <alignment horizontal="center"/>
    </xf>
    <xf numFmtId="0" fontId="21" fillId="0" borderId="0" xfId="0" applyFont="1" applyAlignment="1">
      <alignment horizontal="center"/>
    </xf>
    <xf numFmtId="176" fontId="0" fillId="0" borderId="0" xfId="0" applyNumberFormat="1" applyAlignment="1"/>
    <xf numFmtId="44" fontId="21" fillId="0" borderId="0" xfId="0" applyNumberFormat="1" applyFont="1" applyAlignment="1">
      <alignment horizontal="center"/>
    </xf>
    <xf numFmtId="3" fontId="0" fillId="0" borderId="0" xfId="0" applyNumberFormat="1" applyAlignment="1"/>
    <xf numFmtId="0" fontId="21" fillId="34" borderId="0" xfId="0" applyFont="1" applyFill="1" applyAlignment="1">
      <alignment horizontal="center"/>
    </xf>
    <xf numFmtId="0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179" fontId="0" fillId="0" borderId="0" xfId="0" applyNumberFormat="1" applyAlignment="1">
      <alignment horizontal="center"/>
    </xf>
    <xf numFmtId="44" fontId="24" fillId="0" borderId="0" xfId="0" applyNumberFormat="1" applyFont="1" applyAlignment="1">
      <alignment horizontal="center"/>
    </xf>
    <xf numFmtId="0" fontId="24" fillId="0" borderId="0" xfId="0" applyFont="1" applyAlignment="1"/>
    <xf numFmtId="44" fontId="24" fillId="0" borderId="0" xfId="0" applyNumberFormat="1" applyFont="1" applyAlignment="1"/>
    <xf numFmtId="0" fontId="24" fillId="0" borderId="0" xfId="0" applyFont="1" applyAlignment="1">
      <alignment horizont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.xml"/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.xml"/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.xml"/><Relationship Id="rId2" Type="http://schemas.openxmlformats.org/officeDocument/2006/relationships/vmlDrawing" Target="../drawings/vmlDrawing21.v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.xml"/><Relationship Id="rId2" Type="http://schemas.openxmlformats.org/officeDocument/2006/relationships/vmlDrawing" Target="../drawings/vmlDrawing22.v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.xml"/><Relationship Id="rId2" Type="http://schemas.openxmlformats.org/officeDocument/2006/relationships/vmlDrawing" Target="../drawings/vmlDrawing23.v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.xml"/><Relationship Id="rId2" Type="http://schemas.openxmlformats.org/officeDocument/2006/relationships/vmlDrawing" Target="../drawings/vmlDrawing24.v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.xml"/><Relationship Id="rId2" Type="http://schemas.openxmlformats.org/officeDocument/2006/relationships/vmlDrawing" Target="../drawings/vmlDrawing25.v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.xml"/><Relationship Id="rId2" Type="http://schemas.openxmlformats.org/officeDocument/2006/relationships/vmlDrawing" Target="../drawings/vmlDrawing26.v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.xml"/><Relationship Id="rId2" Type="http://schemas.openxmlformats.org/officeDocument/2006/relationships/vmlDrawing" Target="../drawings/vmlDrawing27.v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.xml"/><Relationship Id="rId2" Type="http://schemas.openxmlformats.org/officeDocument/2006/relationships/vmlDrawing" Target="../drawings/vmlDrawing28.v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.xml"/><Relationship Id="rId2" Type="http://schemas.openxmlformats.org/officeDocument/2006/relationships/vmlDrawing" Target="../drawings/vmlDrawing29.v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.xml"/><Relationship Id="rId2" Type="http://schemas.openxmlformats.org/officeDocument/2006/relationships/vmlDrawing" Target="../drawings/vmlDrawing30.v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.xml"/><Relationship Id="rId2" Type="http://schemas.openxmlformats.org/officeDocument/2006/relationships/vmlDrawing" Target="../drawings/vmlDrawing31.v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.xml"/><Relationship Id="rId2" Type="http://schemas.openxmlformats.org/officeDocument/2006/relationships/vmlDrawing" Target="../drawings/vmlDrawing32.v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3.xml"/><Relationship Id="rId1" Type="http://schemas.openxmlformats.org/officeDocument/2006/relationships/vmlDrawing" Target="../drawings/vmlDrawing33.vml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4.xml"/><Relationship Id="rId1" Type="http://schemas.openxmlformats.org/officeDocument/2006/relationships/vmlDrawing" Target="../drawings/vmlDrawing34.vml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5.xml"/><Relationship Id="rId1" Type="http://schemas.openxmlformats.org/officeDocument/2006/relationships/vmlDrawing" Target="../drawings/vmlDrawing35.vml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6.xml"/><Relationship Id="rId1" Type="http://schemas.openxmlformats.org/officeDocument/2006/relationships/vmlDrawing" Target="../drawings/vmlDrawing36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7"/>
  <sheetViews>
    <sheetView tabSelected="1" topLeftCell="A4" workbookViewId="0">
      <selection activeCell="E44" sqref="E44"/>
    </sheetView>
  </sheetViews>
  <sheetFormatPr defaultColWidth="8.875" defaultRowHeight="13.5" x14ac:dyDescent="0.15"/>
  <cols>
    <col min="1" max="1" width="25.5" style="2" customWidth="1"/>
    <col min="2" max="2" width="21" style="2" customWidth="1"/>
    <col min="3" max="3" width="3.375" style="3" customWidth="1"/>
    <col min="4" max="4" width="22.125" style="2" customWidth="1"/>
    <col min="5" max="5" width="22" style="2" customWidth="1"/>
    <col min="6" max="6" width="1.875" style="3" customWidth="1"/>
    <col min="7" max="7" width="24.625" style="2" customWidth="1"/>
    <col min="8" max="8" width="19.5" style="2" customWidth="1"/>
    <col min="9" max="9" width="21.625" style="2" customWidth="1"/>
    <col min="10" max="10" width="7.125" style="2" customWidth="1"/>
    <col min="11" max="13" width="8.875" style="2"/>
    <col min="14" max="14" width="21.5" style="2" bestFit="1" customWidth="1"/>
    <col min="15" max="16384" width="8.875" style="2"/>
  </cols>
  <sheetData>
    <row r="1" spans="1:10" ht="18" customHeight="1" x14ac:dyDescent="0.25">
      <c r="A1" s="1" t="s">
        <v>0</v>
      </c>
    </row>
    <row r="2" spans="1:10" ht="14.25" x14ac:dyDescent="0.2">
      <c r="A2" s="4" t="s">
        <v>68</v>
      </c>
      <c r="D2" s="4" t="s">
        <v>69</v>
      </c>
      <c r="G2" s="4" t="s">
        <v>1</v>
      </c>
      <c r="I2" s="5"/>
    </row>
    <row r="3" spans="1:10" ht="14.25" x14ac:dyDescent="0.2">
      <c r="A3" s="6" t="s">
        <v>2</v>
      </c>
      <c r="B3" s="5"/>
      <c r="D3" s="6" t="s">
        <v>2</v>
      </c>
      <c r="E3" s="7"/>
      <c r="G3" s="6" t="s">
        <v>3</v>
      </c>
      <c r="I3" s="8" t="s">
        <v>4</v>
      </c>
      <c r="J3" s="6" t="s">
        <v>5</v>
      </c>
    </row>
    <row r="4" spans="1:10" ht="14.25" x14ac:dyDescent="0.2">
      <c r="A4" s="6" t="s">
        <v>6</v>
      </c>
      <c r="B4" s="7"/>
      <c r="D4" s="6" t="s">
        <v>7</v>
      </c>
      <c r="E4" s="26"/>
      <c r="H4" s="6" t="s">
        <v>81</v>
      </c>
      <c r="I4" s="9">
        <v>0</v>
      </c>
      <c r="J4" s="9">
        <v>0</v>
      </c>
    </row>
    <row r="5" spans="1:10" ht="14.25" x14ac:dyDescent="0.2">
      <c r="A5" s="6" t="s">
        <v>9</v>
      </c>
      <c r="B5" s="5">
        <f>B4+B6</f>
        <v>0</v>
      </c>
      <c r="D5" s="6" t="s">
        <v>10</v>
      </c>
      <c r="E5" s="5"/>
      <c r="H5" s="6" t="s">
        <v>87</v>
      </c>
      <c r="I5" s="9">
        <v>7</v>
      </c>
      <c r="J5" s="9">
        <v>0</v>
      </c>
    </row>
    <row r="6" spans="1:10" ht="14.25" x14ac:dyDescent="0.2">
      <c r="A6" s="6" t="s">
        <v>7</v>
      </c>
      <c r="B6" s="5"/>
      <c r="D6" s="6" t="s">
        <v>12</v>
      </c>
      <c r="E6" s="5"/>
      <c r="H6" s="6" t="s">
        <v>15</v>
      </c>
      <c r="I6" s="9">
        <v>7</v>
      </c>
      <c r="J6" s="9">
        <v>0</v>
      </c>
    </row>
    <row r="7" spans="1:10" ht="14.25" x14ac:dyDescent="0.2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-2</v>
      </c>
    </row>
    <row r="8" spans="1:10" ht="14.25" x14ac:dyDescent="0.2">
      <c r="A8" s="6" t="s">
        <v>14</v>
      </c>
      <c r="B8" s="5">
        <v>111491673.37</v>
      </c>
      <c r="D8" s="6" t="s">
        <v>16</v>
      </c>
      <c r="E8" s="7">
        <v>1220.8</v>
      </c>
      <c r="G8" s="6"/>
      <c r="H8" s="6"/>
      <c r="I8" s="9"/>
    </row>
    <row r="9" spans="1:10" ht="14.25" x14ac:dyDescent="0.2">
      <c r="A9" s="6" t="s">
        <v>18</v>
      </c>
      <c r="B9" s="5"/>
      <c r="D9" s="6" t="s">
        <v>19</v>
      </c>
      <c r="E9" s="10">
        <v>1396</v>
      </c>
      <c r="H9" s="6"/>
    </row>
    <row r="10" spans="1:10" ht="14.25" x14ac:dyDescent="0.2">
      <c r="A10" s="6" t="s">
        <v>20</v>
      </c>
      <c r="B10" s="5"/>
      <c r="D10" s="6" t="s">
        <v>21</v>
      </c>
      <c r="E10" s="5">
        <f>E8+'20180626_Open'!E10</f>
        <v>16756</v>
      </c>
      <c r="G10" s="6"/>
      <c r="H10" s="6" t="s">
        <v>22</v>
      </c>
      <c r="I10" s="10">
        <f>SUM(I4:I7)</f>
        <v>14</v>
      </c>
    </row>
    <row r="11" spans="1:10" ht="14.25" x14ac:dyDescent="0.2">
      <c r="A11" s="6" t="s">
        <v>23</v>
      </c>
      <c r="B11" s="5">
        <f>B9+'20180626_Open'!B11</f>
        <v>140041.25999999998</v>
      </c>
      <c r="D11" s="6"/>
      <c r="E11" s="5"/>
      <c r="G11" s="6"/>
      <c r="H11" s="6" t="s">
        <v>24</v>
      </c>
      <c r="I11" s="10">
        <f>SUM(J4:J7)</f>
        <v>-2</v>
      </c>
    </row>
    <row r="12" spans="1:10" ht="14.25" x14ac:dyDescent="0.2">
      <c r="A12" s="6" t="s">
        <v>16</v>
      </c>
      <c r="B12" s="7">
        <v>2230.1</v>
      </c>
      <c r="E12" s="5"/>
      <c r="G12" s="6" t="s">
        <v>26</v>
      </c>
      <c r="I12" s="5"/>
    </row>
    <row r="13" spans="1:10" ht="14.25" x14ac:dyDescent="0.2">
      <c r="A13" s="6" t="s">
        <v>21</v>
      </c>
      <c r="B13" s="5">
        <f>B12+'20180626_Open'!B13</f>
        <v>32377.33</v>
      </c>
      <c r="E13" s="5"/>
      <c r="G13" s="6"/>
      <c r="H13" s="6" t="s">
        <v>28</v>
      </c>
      <c r="I13" s="11"/>
    </row>
    <row r="14" spans="1:10" ht="14.25" x14ac:dyDescent="0.2">
      <c r="A14" s="6" t="s">
        <v>29</v>
      </c>
      <c r="B14" s="10">
        <v>23414261</v>
      </c>
      <c r="G14" s="6"/>
      <c r="H14" s="6" t="s">
        <v>30</v>
      </c>
      <c r="I14" s="11"/>
    </row>
    <row r="15" spans="1:10" ht="14.25" x14ac:dyDescent="0.2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ht="14.25" x14ac:dyDescent="0.2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ht="14.25" x14ac:dyDescent="0.2">
      <c r="A17" s="12"/>
      <c r="B17" s="5"/>
      <c r="G17" s="6" t="s">
        <v>34</v>
      </c>
      <c r="H17" s="5"/>
      <c r="I17" s="11"/>
    </row>
    <row r="18" spans="1:14" ht="14.25" x14ac:dyDescent="0.2">
      <c r="G18" s="6" t="s">
        <v>10</v>
      </c>
      <c r="H18" s="5"/>
      <c r="I18" s="11"/>
    </row>
    <row r="19" spans="1:14" ht="14.25" x14ac:dyDescent="0.2">
      <c r="A19" s="5"/>
      <c r="G19" s="6" t="s">
        <v>35</v>
      </c>
      <c r="H19" s="5"/>
      <c r="I19" s="11">
        <f>I17+I18-I16</f>
        <v>-6728816.6399999997</v>
      </c>
    </row>
    <row r="20" spans="1:14" ht="14.25" x14ac:dyDescent="0.2">
      <c r="D20" s="5"/>
      <c r="G20" s="6" t="s">
        <v>36</v>
      </c>
      <c r="I20" s="11"/>
    </row>
    <row r="21" spans="1:14" ht="14.25" x14ac:dyDescent="0.2">
      <c r="G21" s="6"/>
      <c r="H21" s="6" t="s">
        <v>38</v>
      </c>
      <c r="I21" s="11"/>
      <c r="N21" s="5"/>
    </row>
    <row r="22" spans="1:14" ht="14.25" x14ac:dyDescent="0.2">
      <c r="G22" s="6"/>
      <c r="H22" s="6" t="s">
        <v>39</v>
      </c>
      <c r="I22" s="11"/>
    </row>
    <row r="23" spans="1:14" ht="14.25" x14ac:dyDescent="0.2">
      <c r="G23" s="6"/>
      <c r="H23" s="6" t="s">
        <v>41</v>
      </c>
      <c r="I23" s="11"/>
      <c r="N23" s="5"/>
    </row>
    <row r="24" spans="1:14" ht="14.25" x14ac:dyDescent="0.2">
      <c r="A24" s="4" t="s">
        <v>40</v>
      </c>
      <c r="H24" s="6" t="s">
        <v>43</v>
      </c>
      <c r="I24" s="11">
        <f>SUM(I21:I23)</f>
        <v>0</v>
      </c>
    </row>
    <row r="25" spans="1:14" ht="14.25" x14ac:dyDescent="0.2">
      <c r="A25" s="6" t="s">
        <v>42</v>
      </c>
      <c r="B25" s="5">
        <f>B8+E7+I16</f>
        <v>130310386.16000001</v>
      </c>
      <c r="H25" s="6" t="s">
        <v>45</v>
      </c>
      <c r="I25" s="5"/>
    </row>
    <row r="26" spans="1:14" ht="14.25" x14ac:dyDescent="0.2">
      <c r="A26" s="6" t="s">
        <v>44</v>
      </c>
      <c r="B26" s="5">
        <f>B4+E5+I18</f>
        <v>0</v>
      </c>
      <c r="G26" s="6"/>
      <c r="H26" s="6" t="s">
        <v>47</v>
      </c>
      <c r="I26" s="5"/>
    </row>
    <row r="27" spans="1:14" ht="14.25" x14ac:dyDescent="0.2">
      <c r="A27" s="6" t="s">
        <v>46</v>
      </c>
      <c r="B27" s="5">
        <f>$B$13+$E$10+$I$24</f>
        <v>49133.33</v>
      </c>
    </row>
    <row r="28" spans="1:14" ht="14.25" x14ac:dyDescent="0.2">
      <c r="A28" s="6" t="s">
        <v>48</v>
      </c>
      <c r="B28" s="5">
        <f>B12+E8+I25</f>
        <v>3450.8999999999996</v>
      </c>
    </row>
    <row r="29" spans="1:14" ht="14.25" x14ac:dyDescent="0.2">
      <c r="A29" s="6"/>
      <c r="B29" s="5"/>
    </row>
    <row r="30" spans="1:14" ht="14.25" x14ac:dyDescent="0.2">
      <c r="G30" s="6"/>
      <c r="H30" s="6"/>
      <c r="I30" s="5"/>
    </row>
    <row r="31" spans="1:14" s="3" customFormat="1" x14ac:dyDescent="0.15">
      <c r="J31" s="2"/>
    </row>
    <row r="32" spans="1:14" ht="15.75" x14ac:dyDescent="0.25">
      <c r="A32" s="1" t="s">
        <v>49</v>
      </c>
      <c r="G32" s="14"/>
    </row>
    <row r="33" spans="1:23" s="3" customFormat="1" ht="14.25" x14ac:dyDescent="0.2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ht="14.25" x14ac:dyDescent="0.2">
      <c r="A34" s="6" t="s">
        <v>56</v>
      </c>
      <c r="B34" s="13">
        <v>1288</v>
      </c>
      <c r="D34" s="6" t="s">
        <v>53</v>
      </c>
      <c r="E34" s="5">
        <v>-756548</v>
      </c>
      <c r="G34" s="6" t="s">
        <v>56</v>
      </c>
      <c r="H34" s="23">
        <v>24.55</v>
      </c>
      <c r="I34" s="6" t="s">
        <v>56</v>
      </c>
      <c r="J34" s="23">
        <v>19.809999999999999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ht="14.25" x14ac:dyDescent="0.2">
      <c r="A35" s="6" t="s">
        <v>84</v>
      </c>
      <c r="B35" s="13">
        <v>2114</v>
      </c>
      <c r="D35" s="6" t="s">
        <v>55</v>
      </c>
      <c r="E35" s="15">
        <v>731249</v>
      </c>
      <c r="G35" s="6" t="s">
        <v>84</v>
      </c>
      <c r="H35" s="23">
        <v>20.77</v>
      </c>
      <c r="I35" s="6" t="s">
        <v>84</v>
      </c>
      <c r="J35" s="23">
        <v>19.84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ht="14.25" x14ac:dyDescent="0.2">
      <c r="A36" s="6" t="s">
        <v>58</v>
      </c>
      <c r="B36" s="13">
        <v>1880</v>
      </c>
      <c r="D36" s="6" t="s">
        <v>57</v>
      </c>
      <c r="E36" s="15">
        <v>12537</v>
      </c>
      <c r="G36" s="6" t="s">
        <v>58</v>
      </c>
      <c r="H36" s="23">
        <v>21.07</v>
      </c>
      <c r="I36" s="6" t="s">
        <v>58</v>
      </c>
      <c r="J36" s="23">
        <v>19.7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ht="14.25" x14ac:dyDescent="0.2">
      <c r="A37" s="6" t="s">
        <v>76</v>
      </c>
      <c r="B37" s="13">
        <v>1525</v>
      </c>
      <c r="D37" s="6" t="s">
        <v>59</v>
      </c>
      <c r="E37" s="5">
        <v>-6317</v>
      </c>
      <c r="G37" s="6" t="s">
        <v>76</v>
      </c>
      <c r="H37" s="23">
        <v>21.62</v>
      </c>
      <c r="I37" s="6" t="s">
        <v>76</v>
      </c>
      <c r="J37" s="23">
        <v>19.79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ht="14.25" x14ac:dyDescent="0.2">
      <c r="A38" s="6" t="s">
        <v>43</v>
      </c>
      <c r="B38" s="13">
        <f>SUM(B34:B37)</f>
        <v>6807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ht="14.25" x14ac:dyDescent="0.2">
      <c r="A39" s="6" t="s">
        <v>61</v>
      </c>
      <c r="B39" s="13">
        <v>3087</v>
      </c>
      <c r="D39" s="4" t="s">
        <v>62</v>
      </c>
      <c r="G39" s="4" t="s">
        <v>73</v>
      </c>
      <c r="H39" s="22"/>
    </row>
    <row r="40" spans="1:23" ht="14.25" x14ac:dyDescent="0.2">
      <c r="A40" s="6" t="s">
        <v>63</v>
      </c>
      <c r="B40" s="13">
        <v>-3720</v>
      </c>
      <c r="D40" s="6" t="s">
        <v>64</v>
      </c>
      <c r="E40" s="5">
        <v>3352197</v>
      </c>
      <c r="G40" s="6" t="s">
        <v>56</v>
      </c>
      <c r="H40" s="22">
        <v>0</v>
      </c>
    </row>
    <row r="41" spans="1:23" s="3" customFormat="1" ht="14.25" x14ac:dyDescent="0.2">
      <c r="A41" s="2"/>
      <c r="B41" s="2"/>
      <c r="D41" s="6" t="s">
        <v>65</v>
      </c>
      <c r="E41" s="5">
        <v>34037</v>
      </c>
      <c r="G41" s="6" t="s">
        <v>84</v>
      </c>
      <c r="H41" s="22">
        <v>4.0000000000000001E-3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ht="14.25" x14ac:dyDescent="0.2">
      <c r="A42" s="4" t="s">
        <v>85</v>
      </c>
      <c r="B42" s="17"/>
      <c r="D42" s="6" t="s">
        <v>66</v>
      </c>
      <c r="E42" s="5">
        <v>33136</v>
      </c>
      <c r="G42" s="6" t="s">
        <v>58</v>
      </c>
      <c r="H42" s="22">
        <v>7.0000000000000001E-3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ht="14.25" x14ac:dyDescent="0.2">
      <c r="A43" s="6" t="s">
        <v>56</v>
      </c>
      <c r="B43" s="13">
        <v>1538</v>
      </c>
      <c r="D43" s="6" t="s">
        <v>67</v>
      </c>
      <c r="E43" s="5">
        <v>901</v>
      </c>
      <c r="G43" s="6" t="s">
        <v>76</v>
      </c>
      <c r="H43" s="22">
        <v>2.3E-2</v>
      </c>
    </row>
    <row r="44" spans="1:23" ht="14.25" x14ac:dyDescent="0.2">
      <c r="A44" s="6" t="s">
        <v>84</v>
      </c>
      <c r="B44" s="13">
        <v>1882</v>
      </c>
      <c r="D44" s="6" t="s">
        <v>71</v>
      </c>
      <c r="E44" s="5">
        <f>E40-E45</f>
        <v>721947</v>
      </c>
    </row>
    <row r="45" spans="1:23" ht="14.25" x14ac:dyDescent="0.2">
      <c r="A45" s="6" t="s">
        <v>58</v>
      </c>
      <c r="B45" s="13">
        <v>1796</v>
      </c>
      <c r="C45" s="5"/>
      <c r="D45" s="6" t="s">
        <v>70</v>
      </c>
      <c r="E45" s="15">
        <v>2630250</v>
      </c>
      <c r="G45" s="4" t="s">
        <v>77</v>
      </c>
    </row>
    <row r="46" spans="1:23" ht="14.25" x14ac:dyDescent="0.2">
      <c r="A46" s="6" t="s">
        <v>76</v>
      </c>
      <c r="B46" s="13">
        <v>1233</v>
      </c>
      <c r="C46" s="5"/>
      <c r="D46" s="6" t="s">
        <v>86</v>
      </c>
      <c r="E46" s="5">
        <v>3603529</v>
      </c>
      <c r="H46" s="25" t="s">
        <v>78</v>
      </c>
      <c r="I46" s="25" t="s">
        <v>79</v>
      </c>
      <c r="J46" s="25" t="s">
        <v>80</v>
      </c>
    </row>
    <row r="47" spans="1:23" ht="14.25" x14ac:dyDescent="0.2">
      <c r="A47" s="6" t="s">
        <v>43</v>
      </c>
      <c r="B47" s="13">
        <f>SUM(B43:B46)</f>
        <v>6449</v>
      </c>
      <c r="C47" s="18"/>
      <c r="D47" s="6" t="s">
        <v>89</v>
      </c>
      <c r="E47" s="5">
        <f>E46-E45</f>
        <v>973279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ht="14.25" x14ac:dyDescent="0.2">
      <c r="A48" s="14"/>
      <c r="B48" s="5"/>
      <c r="E48" s="15"/>
      <c r="F48" s="13"/>
      <c r="G48" s="6" t="s">
        <v>88</v>
      </c>
      <c r="H48" s="13">
        <v>-8</v>
      </c>
      <c r="I48" s="13">
        <v>-19</v>
      </c>
      <c r="J48" s="13">
        <v>-43</v>
      </c>
    </row>
    <row r="49" spans="1:11" ht="14.25" x14ac:dyDescent="0.2">
      <c r="A49" s="14"/>
      <c r="B49" s="5"/>
      <c r="E49" s="15"/>
      <c r="F49" s="13"/>
      <c r="G49" s="6" t="s">
        <v>58</v>
      </c>
      <c r="H49" s="13">
        <v>-8</v>
      </c>
      <c r="I49" s="13">
        <v>-37</v>
      </c>
      <c r="J49" s="13">
        <v>-87</v>
      </c>
    </row>
    <row r="50" spans="1:11" ht="14.25" x14ac:dyDescent="0.2">
      <c r="A50" s="19"/>
      <c r="B50" s="13"/>
      <c r="C50" s="13"/>
      <c r="D50" s="15"/>
      <c r="E50" s="15"/>
      <c r="F50" s="13"/>
      <c r="G50" s="6" t="s">
        <v>76</v>
      </c>
      <c r="H50" s="13">
        <v>-9</v>
      </c>
      <c r="I50" s="13">
        <v>-59</v>
      </c>
      <c r="J50" s="13">
        <v>-189</v>
      </c>
    </row>
    <row r="51" spans="1:11" x14ac:dyDescent="0.15">
      <c r="D51" s="15"/>
      <c r="E51" s="15"/>
    </row>
    <row r="52" spans="1:11" ht="14.25" x14ac:dyDescent="0.2">
      <c r="G52" s="4" t="s">
        <v>91</v>
      </c>
    </row>
    <row r="53" spans="1:11" x14ac:dyDescent="0.15">
      <c r="E53" s="15"/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15">
      <c r="G54" s="27" t="s">
        <v>96</v>
      </c>
      <c r="H54" s="9">
        <v>-25.52</v>
      </c>
      <c r="I54" s="9">
        <v>0.67</v>
      </c>
      <c r="J54" s="9">
        <v>-12.6</v>
      </c>
      <c r="K54" s="9">
        <v>26.19</v>
      </c>
    </row>
    <row r="55" spans="1:11" x14ac:dyDescent="0.15">
      <c r="G55" s="27" t="s">
        <v>97</v>
      </c>
      <c r="H55" s="9">
        <v>-35.92</v>
      </c>
      <c r="I55" s="9">
        <v>-3.09</v>
      </c>
      <c r="J55" s="9">
        <v>-16.399999999999999</v>
      </c>
      <c r="K55" s="9">
        <v>32.83</v>
      </c>
    </row>
    <row r="56" spans="1:11" x14ac:dyDescent="0.15">
      <c r="G56" s="27" t="s">
        <v>98</v>
      </c>
      <c r="H56" s="9">
        <v>-35.72</v>
      </c>
      <c r="I56" s="9">
        <v>1.65</v>
      </c>
      <c r="J56" s="9">
        <v>-11.6</v>
      </c>
      <c r="K56" s="9">
        <v>37.369999999999997</v>
      </c>
    </row>
    <row r="57" spans="1:11" x14ac:dyDescent="0.15">
      <c r="G57" s="27" t="s">
        <v>99</v>
      </c>
      <c r="H57" s="9">
        <v>-34.32</v>
      </c>
      <c r="I57" s="9">
        <v>4.66</v>
      </c>
      <c r="J57" s="9">
        <v>-8.6</v>
      </c>
      <c r="K57" s="9">
        <v>38.979999999999997</v>
      </c>
    </row>
    <row r="58" spans="1:11" x14ac:dyDescent="0.15">
      <c r="H58" s="9"/>
      <c r="J58" s="9"/>
      <c r="K58" s="9"/>
    </row>
    <row r="59" spans="1:11" x14ac:dyDescent="0.15">
      <c r="G59" s="27" t="s">
        <v>100</v>
      </c>
      <c r="H59" s="9">
        <v>-39.11</v>
      </c>
      <c r="I59" s="9">
        <v>-7.64</v>
      </c>
      <c r="J59" s="9"/>
      <c r="K59" s="9">
        <v>31.47</v>
      </c>
    </row>
    <row r="60" spans="1:11" x14ac:dyDescent="0.15">
      <c r="G60" s="27" t="s">
        <v>101</v>
      </c>
      <c r="H60" s="9">
        <v>-57.51</v>
      </c>
      <c r="I60" s="9">
        <v>-18.68</v>
      </c>
      <c r="J60" s="9"/>
      <c r="K60" s="9">
        <v>38.83</v>
      </c>
    </row>
    <row r="61" spans="1:11" x14ac:dyDescent="0.15">
      <c r="G61" s="27" t="s">
        <v>102</v>
      </c>
      <c r="H61" s="9">
        <v>-77.31</v>
      </c>
      <c r="I61" s="9">
        <v>-34.869999999999997</v>
      </c>
      <c r="J61" s="9"/>
      <c r="K61" s="9">
        <v>42.44</v>
      </c>
    </row>
    <row r="62" spans="1:11" x14ac:dyDescent="0.15">
      <c r="G62" s="27" t="s">
        <v>103</v>
      </c>
      <c r="H62" s="9">
        <v>-103.91</v>
      </c>
      <c r="I62" s="9">
        <v>-61.47</v>
      </c>
      <c r="J62" s="9"/>
      <c r="K62" s="27">
        <v>42.44</v>
      </c>
    </row>
    <row r="63" spans="1:11" x14ac:dyDescent="0.15">
      <c r="H63" s="9"/>
      <c r="J63" s="9"/>
      <c r="K63" s="9"/>
    </row>
    <row r="64" spans="1:11" x14ac:dyDescent="0.15">
      <c r="G64" s="27" t="s">
        <v>104</v>
      </c>
      <c r="H64" s="9">
        <v>-65.28</v>
      </c>
      <c r="I64" s="9">
        <v>-42.25</v>
      </c>
      <c r="J64" s="9"/>
      <c r="K64" s="9">
        <v>23.03</v>
      </c>
    </row>
    <row r="65" spans="7:11" x14ac:dyDescent="0.15">
      <c r="G65" s="27" t="s">
        <v>105</v>
      </c>
      <c r="H65" s="9">
        <v>-133.88</v>
      </c>
      <c r="I65" s="9">
        <v>-107.72</v>
      </c>
      <c r="J65" s="9"/>
      <c r="K65" s="9">
        <v>26.16</v>
      </c>
    </row>
    <row r="66" spans="7:11" x14ac:dyDescent="0.15">
      <c r="G66" s="27" t="s">
        <v>106</v>
      </c>
      <c r="H66" s="9">
        <v>-149.08000000000001</v>
      </c>
      <c r="I66" s="9">
        <v>-122.51</v>
      </c>
      <c r="J66" s="9"/>
      <c r="K66" s="9">
        <v>26.57</v>
      </c>
    </row>
    <row r="67" spans="7:11" x14ac:dyDescent="0.15">
      <c r="G67" s="27" t="s">
        <v>107</v>
      </c>
      <c r="H67" s="9">
        <v>-260.08</v>
      </c>
      <c r="I67" s="9">
        <v>-233.51</v>
      </c>
      <c r="J67" s="9"/>
      <c r="K67" s="9">
        <v>26.57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W53"/>
  <sheetViews>
    <sheetView workbookViewId="0">
      <selection activeCell="E10" sqref="E10"/>
    </sheetView>
  </sheetViews>
  <sheetFormatPr defaultColWidth="8.875" defaultRowHeight="13.5" x14ac:dyDescent="0.15"/>
  <cols>
    <col min="1" max="1" width="25.5" style="2" customWidth="1"/>
    <col min="2" max="2" width="21" style="2" customWidth="1"/>
    <col min="3" max="3" width="3.375" style="3" customWidth="1"/>
    <col min="4" max="4" width="22.125" style="2" customWidth="1"/>
    <col min="5" max="5" width="22" style="2" customWidth="1"/>
    <col min="6" max="6" width="1.875" style="3" customWidth="1"/>
    <col min="7" max="7" width="24.625" style="2" customWidth="1"/>
    <col min="8" max="8" width="19.5" style="2" customWidth="1"/>
    <col min="9" max="9" width="21.625" style="2" customWidth="1"/>
    <col min="10" max="10" width="7.125" style="2" customWidth="1"/>
    <col min="11" max="13" width="8.875" style="2"/>
    <col min="14" max="14" width="21.5" style="2" bestFit="1" customWidth="1"/>
    <col min="15" max="16384" width="8.875" style="2"/>
  </cols>
  <sheetData>
    <row r="1" spans="1:10" ht="18" customHeight="1" x14ac:dyDescent="0.25">
      <c r="A1" s="1" t="s">
        <v>0</v>
      </c>
    </row>
    <row r="2" spans="1:10" ht="14.25" x14ac:dyDescent="0.2">
      <c r="A2" s="4" t="s">
        <v>68</v>
      </c>
      <c r="D2" s="4" t="s">
        <v>69</v>
      </c>
      <c r="G2" s="4" t="s">
        <v>1</v>
      </c>
      <c r="I2" s="5"/>
    </row>
    <row r="3" spans="1:10" ht="14.25" x14ac:dyDescent="0.2">
      <c r="A3" s="6" t="s">
        <v>2</v>
      </c>
      <c r="B3" s="5">
        <v>11314614.42</v>
      </c>
      <c r="D3" s="6" t="s">
        <v>2</v>
      </c>
      <c r="E3" s="7">
        <v>11084581.390000001</v>
      </c>
      <c r="G3" s="6" t="s">
        <v>3</v>
      </c>
      <c r="I3" s="8" t="s">
        <v>4</v>
      </c>
      <c r="J3" s="6" t="s">
        <v>5</v>
      </c>
    </row>
    <row r="4" spans="1:10" ht="14.25" x14ac:dyDescent="0.2">
      <c r="A4" s="6" t="s">
        <v>6</v>
      </c>
      <c r="B4" s="7">
        <v>63795543.170000002</v>
      </c>
      <c r="D4" s="6" t="s">
        <v>7</v>
      </c>
      <c r="E4" s="26">
        <v>1795578.79</v>
      </c>
      <c r="H4" s="6" t="s">
        <v>13</v>
      </c>
      <c r="I4" s="9">
        <v>1</v>
      </c>
      <c r="J4" s="9">
        <v>-8</v>
      </c>
    </row>
    <row r="5" spans="1:10" ht="14.25" x14ac:dyDescent="0.2">
      <c r="A5" s="6" t="s">
        <v>9</v>
      </c>
      <c r="B5" s="5">
        <f>B4+B6</f>
        <v>110113307.59</v>
      </c>
      <c r="D5" s="6" t="s">
        <v>10</v>
      </c>
      <c r="E5" s="5">
        <v>9289002.5999999996</v>
      </c>
      <c r="H5" s="6" t="s">
        <v>81</v>
      </c>
      <c r="I5" s="9">
        <v>7</v>
      </c>
      <c r="J5" s="9"/>
    </row>
    <row r="6" spans="1:10" ht="14.25" x14ac:dyDescent="0.2">
      <c r="A6" s="6" t="s">
        <v>7</v>
      </c>
      <c r="B6" s="5">
        <v>46317764.420000002</v>
      </c>
      <c r="D6" s="6" t="s">
        <v>12</v>
      </c>
      <c r="E6" s="5"/>
      <c r="H6" s="6" t="s">
        <v>15</v>
      </c>
      <c r="I6" s="9">
        <v>14</v>
      </c>
      <c r="J6" s="9">
        <v>-1</v>
      </c>
    </row>
    <row r="7" spans="1:10" ht="14.25" x14ac:dyDescent="0.2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4</v>
      </c>
      <c r="J7" s="9">
        <v>-2</v>
      </c>
    </row>
    <row r="8" spans="1:10" ht="14.25" x14ac:dyDescent="0.2">
      <c r="A8" s="6" t="s">
        <v>14</v>
      </c>
      <c r="B8" s="5">
        <v>113991673.37</v>
      </c>
      <c r="D8" s="6" t="s">
        <v>16</v>
      </c>
      <c r="E8" s="7">
        <v>598.4</v>
      </c>
      <c r="G8" s="6"/>
      <c r="H8" s="6"/>
      <c r="I8" s="9"/>
    </row>
    <row r="9" spans="1:10" ht="14.25" x14ac:dyDescent="0.2">
      <c r="A9" s="6" t="s">
        <v>18</v>
      </c>
      <c r="B9" s="5">
        <v>3150</v>
      </c>
      <c r="D9" s="6" t="s">
        <v>19</v>
      </c>
      <c r="E9" s="10">
        <v>608</v>
      </c>
      <c r="H9" s="6"/>
    </row>
    <row r="10" spans="1:10" ht="14.25" x14ac:dyDescent="0.2">
      <c r="A10" s="6" t="s">
        <v>20</v>
      </c>
      <c r="B10" s="5">
        <v>35000000</v>
      </c>
      <c r="D10" s="6" t="s">
        <v>21</v>
      </c>
      <c r="E10" s="5">
        <f>E8+'20180612_Open'!E10</f>
        <v>9124.8000000000011</v>
      </c>
      <c r="G10" s="6"/>
      <c r="H10" s="6" t="s">
        <v>22</v>
      </c>
      <c r="I10" s="10">
        <f>SUM(I4:I7)</f>
        <v>26</v>
      </c>
    </row>
    <row r="11" spans="1:10" ht="14.25" x14ac:dyDescent="0.2">
      <c r="A11" s="6" t="s">
        <v>23</v>
      </c>
      <c r="B11" s="5">
        <f>B9+'20180612_Open'!B11</f>
        <v>104491.69999999998</v>
      </c>
      <c r="D11" s="6"/>
      <c r="E11" s="5"/>
      <c r="G11" s="6"/>
      <c r="H11" s="6" t="s">
        <v>24</v>
      </c>
      <c r="I11" s="10">
        <f>SUM(J4:J7)</f>
        <v>-11</v>
      </c>
    </row>
    <row r="12" spans="1:10" ht="14.25" x14ac:dyDescent="0.2">
      <c r="A12" s="6" t="s">
        <v>16</v>
      </c>
      <c r="B12" s="7">
        <v>1915.49</v>
      </c>
      <c r="E12" s="5"/>
      <c r="G12" s="6" t="s">
        <v>26</v>
      </c>
      <c r="I12" s="5"/>
    </row>
    <row r="13" spans="1:10" ht="14.25" x14ac:dyDescent="0.2">
      <c r="A13" s="6" t="s">
        <v>21</v>
      </c>
      <c r="B13" s="5">
        <f>B12+'20180612_Open'!B13</f>
        <v>15181.739999999998</v>
      </c>
      <c r="E13" s="5"/>
      <c r="G13" s="6"/>
      <c r="H13" s="6" t="s">
        <v>28</v>
      </c>
      <c r="I13" s="11">
        <v>20780040</v>
      </c>
    </row>
    <row r="14" spans="1:10" ht="14.25" x14ac:dyDescent="0.2">
      <c r="A14" s="6" t="s">
        <v>29</v>
      </c>
      <c r="B14" s="10">
        <v>23733461</v>
      </c>
      <c r="G14" s="6"/>
      <c r="H14" s="6" t="s">
        <v>30</v>
      </c>
      <c r="I14" s="11">
        <v>-8824980</v>
      </c>
    </row>
    <row r="15" spans="1:10" ht="14.25" x14ac:dyDescent="0.2">
      <c r="A15" s="6" t="s">
        <v>31</v>
      </c>
      <c r="B15" s="5"/>
      <c r="G15" s="6"/>
      <c r="H15" s="6" t="s">
        <v>32</v>
      </c>
      <c r="I15" s="11">
        <f>I13+I14</f>
        <v>11955060</v>
      </c>
    </row>
    <row r="16" spans="1:10" ht="14.25" x14ac:dyDescent="0.2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ht="14.25" x14ac:dyDescent="0.2">
      <c r="A17" s="12"/>
      <c r="B17" s="5"/>
      <c r="G17" s="6" t="s">
        <v>34</v>
      </c>
      <c r="H17" s="5"/>
      <c r="I17" s="11">
        <v>2871352.5</v>
      </c>
    </row>
    <row r="18" spans="1:14" ht="14.25" x14ac:dyDescent="0.2">
      <c r="G18" s="6" t="s">
        <v>10</v>
      </c>
      <c r="H18" s="5"/>
      <c r="I18" s="11">
        <v>3120273</v>
      </c>
    </row>
    <row r="19" spans="1:14" ht="14.25" x14ac:dyDescent="0.2">
      <c r="A19" s="5"/>
      <c r="G19" s="6" t="s">
        <v>35</v>
      </c>
      <c r="H19" s="5"/>
      <c r="I19" s="11">
        <f>I17+I18-I16</f>
        <v>762808.86000000034</v>
      </c>
    </row>
    <row r="20" spans="1:14" ht="14.25" x14ac:dyDescent="0.2">
      <c r="D20" s="5"/>
      <c r="G20" s="6" t="s">
        <v>36</v>
      </c>
      <c r="I20" s="11"/>
    </row>
    <row r="21" spans="1:14" ht="14.25" x14ac:dyDescent="0.2">
      <c r="G21" s="6"/>
      <c r="H21" s="6" t="s">
        <v>38</v>
      </c>
      <c r="I21" s="11">
        <v>6334.91</v>
      </c>
      <c r="N21" s="5"/>
    </row>
    <row r="22" spans="1:14" ht="14.25" x14ac:dyDescent="0.2">
      <c r="G22" s="6"/>
      <c r="H22" s="6" t="s">
        <v>39</v>
      </c>
      <c r="I22" s="11"/>
    </row>
    <row r="23" spans="1:14" ht="14.25" x14ac:dyDescent="0.2">
      <c r="G23" s="6"/>
      <c r="H23" s="6" t="s">
        <v>41</v>
      </c>
      <c r="I23" s="11"/>
      <c r="N23" s="5"/>
    </row>
    <row r="24" spans="1:14" ht="14.25" x14ac:dyDescent="0.2">
      <c r="A24" s="4" t="s">
        <v>40</v>
      </c>
      <c r="H24" s="6" t="s">
        <v>43</v>
      </c>
      <c r="I24" s="11">
        <f>SUM(I21:I23)</f>
        <v>6334.91</v>
      </c>
    </row>
    <row r="25" spans="1:14" ht="14.25" x14ac:dyDescent="0.2">
      <c r="A25" s="6" t="s">
        <v>42</v>
      </c>
      <c r="B25" s="5">
        <f>B8+E7+I16</f>
        <v>131310386.16000001</v>
      </c>
      <c r="H25" s="6" t="s">
        <v>45</v>
      </c>
      <c r="I25" s="5">
        <v>313.11</v>
      </c>
    </row>
    <row r="26" spans="1:14" ht="14.25" x14ac:dyDescent="0.2">
      <c r="A26" s="6" t="s">
        <v>44</v>
      </c>
      <c r="B26" s="5">
        <f>B4+E5+I18</f>
        <v>76204818.769999996</v>
      </c>
      <c r="G26" s="6"/>
      <c r="H26" s="6" t="s">
        <v>47</v>
      </c>
      <c r="I26" s="5"/>
    </row>
    <row r="27" spans="1:14" ht="14.25" x14ac:dyDescent="0.2">
      <c r="A27" s="6" t="s">
        <v>46</v>
      </c>
      <c r="B27" s="5">
        <f>$B$13+$E$10+$I$24</f>
        <v>30641.45</v>
      </c>
    </row>
    <row r="28" spans="1:14" ht="14.25" x14ac:dyDescent="0.2">
      <c r="A28" s="6" t="s">
        <v>48</v>
      </c>
      <c r="B28" s="5">
        <f>B12+E8+I25</f>
        <v>2827</v>
      </c>
    </row>
    <row r="29" spans="1:14" ht="14.25" x14ac:dyDescent="0.2">
      <c r="A29" s="6"/>
      <c r="B29" s="5"/>
    </row>
    <row r="30" spans="1:14" ht="14.25" x14ac:dyDescent="0.2">
      <c r="G30" s="6"/>
      <c r="H30" s="6"/>
      <c r="I30" s="5"/>
    </row>
    <row r="31" spans="1:14" s="3" customFormat="1" x14ac:dyDescent="0.15">
      <c r="J31" s="2"/>
    </row>
    <row r="32" spans="1:14" ht="15.75" x14ac:dyDescent="0.25">
      <c r="A32" s="1" t="s">
        <v>49</v>
      </c>
      <c r="G32" s="14"/>
    </row>
    <row r="33" spans="1:23" s="3" customFormat="1" ht="14.25" x14ac:dyDescent="0.2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ht="14.25" x14ac:dyDescent="0.2">
      <c r="A34" s="6" t="s">
        <v>56</v>
      </c>
      <c r="B34" s="13">
        <v>2316</v>
      </c>
      <c r="D34" s="6" t="s">
        <v>53</v>
      </c>
      <c r="E34" s="5">
        <v>-1400830</v>
      </c>
      <c r="G34" s="6" t="s">
        <v>56</v>
      </c>
      <c r="H34" s="23">
        <v>19.690000000000001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ht="14.25" x14ac:dyDescent="0.2">
      <c r="A35" s="6" t="s">
        <v>84</v>
      </c>
      <c r="B35" s="13">
        <v>1563</v>
      </c>
      <c r="D35" s="6" t="s">
        <v>55</v>
      </c>
      <c r="E35" s="15">
        <v>1066814</v>
      </c>
      <c r="G35" s="6" t="s">
        <v>84</v>
      </c>
      <c r="H35" s="23">
        <v>18.48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ht="14.25" x14ac:dyDescent="0.2">
      <c r="A36" s="6" t="s">
        <v>58</v>
      </c>
      <c r="B36" s="13">
        <v>1364</v>
      </c>
      <c r="D36" s="6" t="s">
        <v>57</v>
      </c>
      <c r="E36" s="15">
        <v>17618</v>
      </c>
      <c r="G36" s="6" t="s">
        <v>58</v>
      </c>
      <c r="H36" s="23">
        <v>18.07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ht="14.25" x14ac:dyDescent="0.2">
      <c r="A37" s="6" t="s">
        <v>76</v>
      </c>
      <c r="B37" s="13">
        <v>866</v>
      </c>
      <c r="D37" s="6" t="s">
        <v>59</v>
      </c>
      <c r="E37" s="5">
        <v>-6181</v>
      </c>
      <c r="G37" s="6" t="s">
        <v>76</v>
      </c>
      <c r="H37" s="23">
        <v>18.78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ht="14.25" x14ac:dyDescent="0.2">
      <c r="A38" s="6" t="s">
        <v>43</v>
      </c>
      <c r="B38" s="13">
        <f>SUM(B34:B37)</f>
        <v>6109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ht="14.25" x14ac:dyDescent="0.2">
      <c r="A39" s="6" t="s">
        <v>61</v>
      </c>
      <c r="B39" s="13">
        <v>3165</v>
      </c>
      <c r="D39" s="4" t="s">
        <v>62</v>
      </c>
      <c r="G39" s="4" t="s">
        <v>73</v>
      </c>
      <c r="H39" s="22"/>
    </row>
    <row r="40" spans="1:23" ht="14.25" x14ac:dyDescent="0.2">
      <c r="A40" s="6" t="s">
        <v>63</v>
      </c>
      <c r="B40" s="13">
        <v>-2944</v>
      </c>
      <c r="D40" s="6" t="s">
        <v>64</v>
      </c>
      <c r="E40" s="5">
        <v>3048586</v>
      </c>
      <c r="G40" s="6" t="s">
        <v>56</v>
      </c>
      <c r="H40" s="22">
        <v>1E-3</v>
      </c>
    </row>
    <row r="41" spans="1:23" s="3" customFormat="1" ht="14.25" x14ac:dyDescent="0.2">
      <c r="A41" s="2"/>
      <c r="B41" s="2"/>
      <c r="D41" s="6" t="s">
        <v>65</v>
      </c>
      <c r="E41" s="5">
        <v>30835</v>
      </c>
      <c r="G41" s="6" t="s">
        <v>84</v>
      </c>
      <c r="H41" s="22">
        <v>7.0000000000000001E-3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ht="14.25" x14ac:dyDescent="0.2">
      <c r="A42" s="4" t="s">
        <v>85</v>
      </c>
      <c r="B42" s="17"/>
      <c r="D42" s="6" t="s">
        <v>66</v>
      </c>
      <c r="E42" s="5">
        <v>33172</v>
      </c>
      <c r="G42" s="6" t="s">
        <v>58</v>
      </c>
      <c r="H42" s="22">
        <v>2.5000000000000001E-2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ht="14.25" x14ac:dyDescent="0.2">
      <c r="A43" s="6" t="s">
        <v>56</v>
      </c>
      <c r="B43" s="13">
        <v>2378</v>
      </c>
      <c r="D43" s="6" t="s">
        <v>67</v>
      </c>
      <c r="E43" s="5">
        <v>-2338</v>
      </c>
      <c r="G43" s="6" t="s">
        <v>76</v>
      </c>
      <c r="H43" s="22">
        <v>4.2999999999999997E-2</v>
      </c>
    </row>
    <row r="44" spans="1:23" ht="14.25" x14ac:dyDescent="0.2">
      <c r="A44" s="6" t="s">
        <v>84</v>
      </c>
      <c r="B44" s="13">
        <v>1321</v>
      </c>
      <c r="D44" s="6" t="s">
        <v>71</v>
      </c>
      <c r="E44" s="5">
        <f>E40-E45</f>
        <v>418336</v>
      </c>
    </row>
    <row r="45" spans="1:23" ht="14.25" x14ac:dyDescent="0.2">
      <c r="A45" s="6" t="s">
        <v>58</v>
      </c>
      <c r="B45" s="13">
        <v>1316</v>
      </c>
      <c r="C45" s="5"/>
      <c r="D45" s="6" t="s">
        <v>70</v>
      </c>
      <c r="E45" s="15">
        <v>2630250</v>
      </c>
      <c r="G45" s="4" t="s">
        <v>77</v>
      </c>
    </row>
    <row r="46" spans="1:23" ht="14.25" x14ac:dyDescent="0.2">
      <c r="A46" s="6" t="s">
        <v>76</v>
      </c>
      <c r="B46" s="13">
        <v>838</v>
      </c>
      <c r="C46" s="5"/>
      <c r="E46" s="5"/>
      <c r="H46" s="25" t="s">
        <v>78</v>
      </c>
      <c r="I46" s="25" t="s">
        <v>79</v>
      </c>
      <c r="J46" s="25" t="s">
        <v>80</v>
      </c>
    </row>
    <row r="47" spans="1:23" ht="14.25" x14ac:dyDescent="0.2">
      <c r="A47" s="6" t="s">
        <v>43</v>
      </c>
      <c r="B47" s="13">
        <f>SUM(B43:B46)</f>
        <v>5853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ht="14.25" x14ac:dyDescent="0.2">
      <c r="A48" s="14"/>
      <c r="B48" s="5"/>
      <c r="E48" s="15"/>
      <c r="F48" s="13"/>
      <c r="G48" s="6" t="s">
        <v>84</v>
      </c>
      <c r="H48" s="13">
        <v>-17</v>
      </c>
      <c r="I48" s="13">
        <v>-38</v>
      </c>
      <c r="J48" s="13">
        <v>-45</v>
      </c>
    </row>
    <row r="49" spans="1:10" ht="14.25" x14ac:dyDescent="0.2">
      <c r="A49" s="14"/>
      <c r="B49" s="5"/>
      <c r="E49" s="15"/>
      <c r="F49" s="13"/>
      <c r="G49" s="6" t="s">
        <v>58</v>
      </c>
      <c r="H49" s="13">
        <v>-15</v>
      </c>
      <c r="I49" s="13">
        <v>-62</v>
      </c>
      <c r="J49" s="13">
        <v>-113</v>
      </c>
    </row>
    <row r="50" spans="1:10" ht="14.25" x14ac:dyDescent="0.2">
      <c r="A50" s="19"/>
      <c r="B50" s="13"/>
      <c r="C50" s="13"/>
      <c r="D50" s="15"/>
      <c r="E50" s="15"/>
      <c r="F50" s="13"/>
      <c r="G50" s="6" t="s">
        <v>76</v>
      </c>
      <c r="H50" s="13">
        <v>-15</v>
      </c>
      <c r="I50" s="13">
        <v>-80</v>
      </c>
      <c r="J50" s="13">
        <v>-209</v>
      </c>
    </row>
    <row r="51" spans="1:10" x14ac:dyDescent="0.15">
      <c r="D51" s="15"/>
      <c r="E51" s="15"/>
    </row>
    <row r="53" spans="1:10" x14ac:dyDescent="0.1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W53"/>
  <sheetViews>
    <sheetView workbookViewId="0">
      <selection activeCell="F10" sqref="F10"/>
    </sheetView>
  </sheetViews>
  <sheetFormatPr defaultColWidth="8.875" defaultRowHeight="13.5" x14ac:dyDescent="0.15"/>
  <cols>
    <col min="1" max="1" width="25.5" style="2" customWidth="1"/>
    <col min="2" max="2" width="21" style="2" customWidth="1"/>
    <col min="3" max="3" width="3.375" style="3" customWidth="1"/>
    <col min="4" max="4" width="22.125" style="2" customWidth="1"/>
    <col min="5" max="5" width="22" style="2" customWidth="1"/>
    <col min="6" max="6" width="1.875" style="3" customWidth="1"/>
    <col min="7" max="7" width="24.625" style="2" customWidth="1"/>
    <col min="8" max="8" width="19.5" style="2" customWidth="1"/>
    <col min="9" max="9" width="21.625" style="2" customWidth="1"/>
    <col min="10" max="10" width="7.125" style="2" customWidth="1"/>
    <col min="11" max="13" width="8.875" style="2"/>
    <col min="14" max="14" width="21.5" style="2" bestFit="1" customWidth="1"/>
    <col min="15" max="16384" width="8.875" style="2"/>
  </cols>
  <sheetData>
    <row r="1" spans="1:10" ht="18" customHeight="1" x14ac:dyDescent="0.25">
      <c r="A1" s="1" t="s">
        <v>0</v>
      </c>
    </row>
    <row r="2" spans="1:10" ht="14.25" x14ac:dyDescent="0.2">
      <c r="A2" s="4" t="s">
        <v>68</v>
      </c>
      <c r="D2" s="4" t="s">
        <v>69</v>
      </c>
      <c r="G2" s="4" t="s">
        <v>1</v>
      </c>
      <c r="I2" s="5"/>
    </row>
    <row r="3" spans="1:10" ht="14.25" x14ac:dyDescent="0.2">
      <c r="A3" s="6" t="s">
        <v>2</v>
      </c>
      <c r="B3" s="5">
        <v>10272708.08</v>
      </c>
      <c r="D3" s="6" t="s">
        <v>2</v>
      </c>
      <c r="E3" s="7">
        <v>10294394.380000001</v>
      </c>
      <c r="G3" s="6" t="s">
        <v>3</v>
      </c>
      <c r="I3" s="8" t="s">
        <v>4</v>
      </c>
      <c r="J3" s="6" t="s">
        <v>5</v>
      </c>
    </row>
    <row r="4" spans="1:10" ht="14.25" x14ac:dyDescent="0.2">
      <c r="A4" s="6" t="s">
        <v>6</v>
      </c>
      <c r="B4" s="7">
        <v>57235755.140000001</v>
      </c>
      <c r="D4" s="6" t="s">
        <v>7</v>
      </c>
      <c r="E4" s="26">
        <v>1547424.13</v>
      </c>
      <c r="H4" s="6" t="s">
        <v>13</v>
      </c>
      <c r="I4" s="9">
        <v>1</v>
      </c>
      <c r="J4" s="9">
        <v>-3</v>
      </c>
    </row>
    <row r="5" spans="1:10" ht="14.25" x14ac:dyDescent="0.2">
      <c r="A5" s="6" t="s">
        <v>9</v>
      </c>
      <c r="B5" s="5">
        <f>B4+B6</f>
        <v>111512024.56</v>
      </c>
      <c r="D5" s="6" t="s">
        <v>10</v>
      </c>
      <c r="E5" s="5">
        <v>8746970.25</v>
      </c>
      <c r="H5" s="6" t="s">
        <v>81</v>
      </c>
      <c r="I5" s="9">
        <v>8</v>
      </c>
      <c r="J5" s="9"/>
    </row>
    <row r="6" spans="1:10" ht="14.25" x14ac:dyDescent="0.2">
      <c r="A6" s="6" t="s">
        <v>7</v>
      </c>
      <c r="B6" s="5">
        <v>54276269.420000002</v>
      </c>
      <c r="D6" s="6" t="s">
        <v>12</v>
      </c>
      <c r="E6" s="5"/>
      <c r="H6" s="6" t="s">
        <v>15</v>
      </c>
      <c r="I6" s="9">
        <v>10</v>
      </c>
      <c r="J6" s="9"/>
    </row>
    <row r="7" spans="1:10" ht="14.25" x14ac:dyDescent="0.2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4</v>
      </c>
      <c r="J7" s="9"/>
    </row>
    <row r="8" spans="1:10" ht="14.25" x14ac:dyDescent="0.2">
      <c r="A8" s="6" t="s">
        <v>14</v>
      </c>
      <c r="B8" s="5">
        <v>113991673.37</v>
      </c>
      <c r="D8" s="6" t="s">
        <v>16</v>
      </c>
      <c r="E8" s="7">
        <v>558.4</v>
      </c>
      <c r="G8" s="6"/>
      <c r="H8" s="6"/>
      <c r="I8" s="9"/>
    </row>
    <row r="9" spans="1:10" ht="14.25" x14ac:dyDescent="0.2">
      <c r="A9" s="6" t="s">
        <v>18</v>
      </c>
      <c r="B9" s="5">
        <v>3561.34</v>
      </c>
      <c r="D9" s="6" t="s">
        <v>19</v>
      </c>
      <c r="E9" s="10">
        <v>670</v>
      </c>
      <c r="H9" s="6"/>
    </row>
    <row r="10" spans="1:10" ht="14.25" x14ac:dyDescent="0.2">
      <c r="A10" s="6" t="s">
        <v>20</v>
      </c>
      <c r="B10" s="5">
        <v>44000000</v>
      </c>
      <c r="D10" s="6" t="s">
        <v>21</v>
      </c>
      <c r="E10" s="5">
        <f>E8+'20180611_Open'!E10</f>
        <v>8526.4000000000015</v>
      </c>
      <c r="G10" s="6"/>
      <c r="H10" s="6" t="s">
        <v>22</v>
      </c>
      <c r="I10" s="10">
        <f>SUM(I4:I7)</f>
        <v>23</v>
      </c>
    </row>
    <row r="11" spans="1:10" ht="14.25" x14ac:dyDescent="0.2">
      <c r="A11" s="6" t="s">
        <v>23</v>
      </c>
      <c r="B11" s="5">
        <f>B9+'20180611_Open'!B11</f>
        <v>101341.69999999998</v>
      </c>
      <c r="D11" s="6"/>
      <c r="E11" s="5"/>
      <c r="G11" s="6"/>
      <c r="H11" s="6" t="s">
        <v>24</v>
      </c>
      <c r="I11" s="10">
        <f>SUM(J4:J7)</f>
        <v>-3</v>
      </c>
    </row>
    <row r="12" spans="1:10" ht="14.25" x14ac:dyDescent="0.2">
      <c r="A12" s="6" t="s">
        <v>16</v>
      </c>
      <c r="B12" s="7">
        <v>1187.75</v>
      </c>
      <c r="E12" s="5"/>
      <c r="G12" s="6" t="s">
        <v>26</v>
      </c>
      <c r="I12" s="5"/>
    </row>
    <row r="13" spans="1:10" ht="14.25" x14ac:dyDescent="0.2">
      <c r="A13" s="6" t="s">
        <v>21</v>
      </c>
      <c r="B13" s="5">
        <f>B12+'20180611_Open'!B13</f>
        <v>13266.249999999998</v>
      </c>
      <c r="E13" s="5"/>
      <c r="G13" s="6"/>
      <c r="H13" s="6" t="s">
        <v>28</v>
      </c>
      <c r="I13" s="11"/>
    </row>
    <row r="14" spans="1:10" ht="14.25" x14ac:dyDescent="0.2">
      <c r="A14" s="6" t="s">
        <v>29</v>
      </c>
      <c r="B14" s="10">
        <v>21492961</v>
      </c>
      <c r="G14" s="6"/>
      <c r="H14" s="6" t="s">
        <v>30</v>
      </c>
      <c r="I14" s="11">
        <v>0</v>
      </c>
    </row>
    <row r="15" spans="1:10" ht="14.25" x14ac:dyDescent="0.2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ht="14.25" x14ac:dyDescent="0.2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ht="14.25" x14ac:dyDescent="0.2">
      <c r="A17" s="12"/>
      <c r="B17" s="5"/>
      <c r="G17" s="6" t="s">
        <v>34</v>
      </c>
      <c r="H17" s="5"/>
      <c r="I17" s="11">
        <v>2041292.61</v>
      </c>
    </row>
    <row r="18" spans="1:14" ht="14.25" x14ac:dyDescent="0.2">
      <c r="G18" s="6" t="s">
        <v>10</v>
      </c>
      <c r="H18" s="5"/>
      <c r="I18" s="11">
        <v>2718189</v>
      </c>
    </row>
    <row r="19" spans="1:14" ht="14.25" x14ac:dyDescent="0.2">
      <c r="A19" s="5"/>
      <c r="G19" s="6" t="s">
        <v>35</v>
      </c>
      <c r="H19" s="5"/>
      <c r="I19" s="11">
        <f>I17+I18-I16</f>
        <v>-469335.02999999933</v>
      </c>
    </row>
    <row r="20" spans="1:14" ht="14.25" x14ac:dyDescent="0.2">
      <c r="D20" s="5"/>
      <c r="G20" s="6" t="s">
        <v>36</v>
      </c>
      <c r="I20" s="11"/>
    </row>
    <row r="21" spans="1:14" ht="14.25" x14ac:dyDescent="0.2">
      <c r="G21" s="6"/>
      <c r="H21" s="6" t="s">
        <v>38</v>
      </c>
      <c r="I21" s="11">
        <v>6021.8</v>
      </c>
      <c r="N21" s="5"/>
    </row>
    <row r="22" spans="1:14" ht="14.25" x14ac:dyDescent="0.2">
      <c r="G22" s="6"/>
      <c r="H22" s="6" t="s">
        <v>39</v>
      </c>
      <c r="I22" s="11"/>
    </row>
    <row r="23" spans="1:14" ht="14.25" x14ac:dyDescent="0.2">
      <c r="G23" s="6"/>
      <c r="H23" s="6" t="s">
        <v>41</v>
      </c>
      <c r="I23" s="11"/>
      <c r="N23" s="5"/>
    </row>
    <row r="24" spans="1:14" ht="14.25" x14ac:dyDescent="0.2">
      <c r="A24" s="4" t="s">
        <v>40</v>
      </c>
      <c r="H24" s="6" t="s">
        <v>43</v>
      </c>
      <c r="I24" s="11">
        <f>SUM(I21:I23)</f>
        <v>6021.8</v>
      </c>
    </row>
    <row r="25" spans="1:14" ht="14.25" x14ac:dyDescent="0.2">
      <c r="A25" s="6" t="s">
        <v>42</v>
      </c>
      <c r="B25" s="5">
        <f>B8+E7+I16</f>
        <v>131310386.16000001</v>
      </c>
      <c r="H25" s="6" t="s">
        <v>45</v>
      </c>
      <c r="I25" s="5">
        <v>182.7</v>
      </c>
    </row>
    <row r="26" spans="1:14" ht="14.25" x14ac:dyDescent="0.2">
      <c r="A26" s="6" t="s">
        <v>44</v>
      </c>
      <c r="B26" s="5">
        <f>B4+E5+I18</f>
        <v>68700914.390000001</v>
      </c>
      <c r="G26" s="6"/>
      <c r="H26" s="6" t="s">
        <v>47</v>
      </c>
      <c r="I26" s="5"/>
    </row>
    <row r="27" spans="1:14" ht="14.25" x14ac:dyDescent="0.2">
      <c r="A27" s="6" t="s">
        <v>46</v>
      </c>
      <c r="B27" s="5">
        <f>$B$13+$E$10+$I$24</f>
        <v>27814.45</v>
      </c>
    </row>
    <row r="28" spans="1:14" ht="14.25" x14ac:dyDescent="0.2">
      <c r="A28" s="6" t="s">
        <v>48</v>
      </c>
      <c r="B28" s="5">
        <f>B12+E8+I25</f>
        <v>1928.8500000000001</v>
      </c>
    </row>
    <row r="29" spans="1:14" ht="14.25" x14ac:dyDescent="0.2">
      <c r="A29" s="6"/>
      <c r="B29" s="5"/>
    </row>
    <row r="30" spans="1:14" ht="14.25" x14ac:dyDescent="0.2">
      <c r="G30" s="6"/>
      <c r="H30" s="6"/>
      <c r="I30" s="5"/>
    </row>
    <row r="31" spans="1:14" s="3" customFormat="1" x14ac:dyDescent="0.15">
      <c r="J31" s="2"/>
    </row>
    <row r="32" spans="1:14" ht="15.75" x14ac:dyDescent="0.25">
      <c r="A32" s="1" t="s">
        <v>49</v>
      </c>
      <c r="G32" s="14"/>
    </row>
    <row r="33" spans="1:23" s="3" customFormat="1" ht="14.25" x14ac:dyDescent="0.2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ht="14.25" x14ac:dyDescent="0.2">
      <c r="A34" s="6" t="s">
        <v>56</v>
      </c>
      <c r="B34" s="13">
        <v>2378</v>
      </c>
      <c r="D34" s="6" t="s">
        <v>53</v>
      </c>
      <c r="E34" s="5">
        <v>-1032651</v>
      </c>
      <c r="G34" s="6" t="s">
        <v>56</v>
      </c>
      <c r="H34" s="23">
        <v>20.04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ht="14.25" x14ac:dyDescent="0.2">
      <c r="A35" s="6" t="s">
        <v>84</v>
      </c>
      <c r="B35" s="13">
        <v>1321</v>
      </c>
      <c r="D35" s="6" t="s">
        <v>55</v>
      </c>
      <c r="E35" s="15">
        <v>845389</v>
      </c>
      <c r="G35" s="6" t="s">
        <v>84</v>
      </c>
      <c r="H35" s="23">
        <v>19.260000000000002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ht="14.25" x14ac:dyDescent="0.2">
      <c r="A36" s="6" t="s">
        <v>58</v>
      </c>
      <c r="B36" s="13">
        <v>1316</v>
      </c>
      <c r="D36" s="6" t="s">
        <v>57</v>
      </c>
      <c r="E36" s="15">
        <v>15806</v>
      </c>
      <c r="G36" s="6" t="s">
        <v>58</v>
      </c>
      <c r="H36" s="23">
        <v>18.79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ht="14.25" x14ac:dyDescent="0.2">
      <c r="A37" s="6" t="s">
        <v>76</v>
      </c>
      <c r="B37" s="13">
        <v>838</v>
      </c>
      <c r="D37" s="6" t="s">
        <v>59</v>
      </c>
      <c r="E37" s="5">
        <v>-4995</v>
      </c>
      <c r="G37" s="6" t="s">
        <v>76</v>
      </c>
      <c r="H37" s="23">
        <v>19.37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ht="14.25" x14ac:dyDescent="0.2">
      <c r="A38" s="6" t="s">
        <v>43</v>
      </c>
      <c r="B38" s="13">
        <f>SUM(B34:B37)</f>
        <v>5853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ht="14.25" x14ac:dyDescent="0.2">
      <c r="A39" s="6" t="s">
        <v>61</v>
      </c>
      <c r="B39" s="13">
        <v>3002</v>
      </c>
      <c r="D39" s="4" t="s">
        <v>62</v>
      </c>
      <c r="G39" s="4" t="s">
        <v>73</v>
      </c>
      <c r="H39" s="22"/>
    </row>
    <row r="40" spans="1:23" ht="14.25" x14ac:dyDescent="0.2">
      <c r="A40" s="6" t="s">
        <v>63</v>
      </c>
      <c r="B40" s="13">
        <v>-2851</v>
      </c>
      <c r="D40" s="6" t="s">
        <v>64</v>
      </c>
      <c r="E40" s="5">
        <v>3017751</v>
      </c>
      <c r="G40" s="6" t="s">
        <v>56</v>
      </c>
      <c r="H40" s="22">
        <v>2E-3</v>
      </c>
    </row>
    <row r="41" spans="1:23" s="3" customFormat="1" ht="14.25" x14ac:dyDescent="0.2">
      <c r="A41" s="2"/>
      <c r="B41" s="2"/>
      <c r="D41" s="6" t="s">
        <v>65</v>
      </c>
      <c r="E41" s="5">
        <v>37954</v>
      </c>
      <c r="G41" s="6" t="s">
        <v>84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ht="14.25" x14ac:dyDescent="0.2">
      <c r="A42" s="4" t="s">
        <v>85</v>
      </c>
      <c r="B42" s="17"/>
      <c r="D42" s="6" t="s">
        <v>66</v>
      </c>
      <c r="E42" s="5">
        <v>7931</v>
      </c>
      <c r="G42" s="6" t="s">
        <v>58</v>
      </c>
      <c r="H42" s="22">
        <v>2.3E-2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ht="14.25" x14ac:dyDescent="0.2">
      <c r="A43" s="6" t="s">
        <v>56</v>
      </c>
      <c r="B43" s="13">
        <v>2263</v>
      </c>
      <c r="D43" s="6" t="s">
        <v>67</v>
      </c>
      <c r="E43" s="5">
        <v>30023</v>
      </c>
      <c r="G43" s="6" t="s">
        <v>76</v>
      </c>
      <c r="H43" s="22">
        <v>4.3999999999999997E-2</v>
      </c>
    </row>
    <row r="44" spans="1:23" ht="14.25" x14ac:dyDescent="0.2">
      <c r="A44" s="6" t="s">
        <v>84</v>
      </c>
      <c r="B44" s="13">
        <v>1191</v>
      </c>
      <c r="D44" s="6" t="s">
        <v>71</v>
      </c>
      <c r="E44" s="5">
        <f>E40-E45</f>
        <v>387501</v>
      </c>
    </row>
    <row r="45" spans="1:23" ht="14.25" x14ac:dyDescent="0.2">
      <c r="A45" s="6" t="s">
        <v>58</v>
      </c>
      <c r="B45" s="13">
        <v>1156</v>
      </c>
      <c r="C45" s="5"/>
      <c r="D45" s="6" t="s">
        <v>70</v>
      </c>
      <c r="E45" s="15">
        <v>2630250</v>
      </c>
      <c r="G45" s="4" t="s">
        <v>77</v>
      </c>
    </row>
    <row r="46" spans="1:23" ht="14.25" x14ac:dyDescent="0.2">
      <c r="A46" s="6" t="s">
        <v>76</v>
      </c>
      <c r="B46" s="13">
        <v>705</v>
      </c>
      <c r="C46" s="5"/>
      <c r="E46" s="5"/>
      <c r="H46" s="25" t="s">
        <v>78</v>
      </c>
      <c r="I46" s="25" t="s">
        <v>79</v>
      </c>
      <c r="J46" s="25" t="s">
        <v>80</v>
      </c>
    </row>
    <row r="47" spans="1:23" ht="14.25" x14ac:dyDescent="0.2">
      <c r="A47" s="6" t="s">
        <v>43</v>
      </c>
      <c r="B47" s="13">
        <f>SUM(B43:B46)</f>
        <v>5315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ht="14.25" x14ac:dyDescent="0.2">
      <c r="A48" s="14"/>
      <c r="B48" s="5"/>
      <c r="E48" s="15"/>
      <c r="F48" s="13"/>
      <c r="G48" s="6" t="s">
        <v>84</v>
      </c>
      <c r="H48" s="13">
        <v>-19</v>
      </c>
      <c r="I48" s="13">
        <v>-38</v>
      </c>
      <c r="J48" s="13">
        <v>-42</v>
      </c>
    </row>
    <row r="49" spans="1:10" ht="14.25" x14ac:dyDescent="0.2">
      <c r="A49" s="14"/>
      <c r="B49" s="5"/>
      <c r="E49" s="15"/>
      <c r="F49" s="13"/>
      <c r="G49" s="6" t="s">
        <v>58</v>
      </c>
      <c r="H49" s="13">
        <v>-17</v>
      </c>
      <c r="I49" s="13">
        <v>-59</v>
      </c>
      <c r="J49" s="13">
        <v>-108</v>
      </c>
    </row>
    <row r="50" spans="1:10" ht="14.25" x14ac:dyDescent="0.2">
      <c r="A50" s="19"/>
      <c r="B50" s="13"/>
      <c r="C50" s="13"/>
      <c r="D50" s="15"/>
      <c r="E50" s="15"/>
      <c r="F50" s="13"/>
      <c r="G50" s="6" t="s">
        <v>76</v>
      </c>
      <c r="H50" s="13">
        <v>-16</v>
      </c>
      <c r="I50" s="13">
        <v>-72</v>
      </c>
      <c r="J50" s="13">
        <v>-197</v>
      </c>
    </row>
    <row r="51" spans="1:10" x14ac:dyDescent="0.15">
      <c r="D51" s="15"/>
      <c r="E51" s="15"/>
    </row>
    <row r="53" spans="1:10" x14ac:dyDescent="0.1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W53"/>
  <sheetViews>
    <sheetView topLeftCell="A4" workbookViewId="0">
      <selection activeCell="B26" sqref="B26"/>
    </sheetView>
  </sheetViews>
  <sheetFormatPr defaultColWidth="8.875" defaultRowHeight="13.5" x14ac:dyDescent="0.15"/>
  <cols>
    <col min="1" max="1" width="25.5" style="2" customWidth="1"/>
    <col min="2" max="2" width="21" style="2" customWidth="1"/>
    <col min="3" max="3" width="3.375" style="3" customWidth="1"/>
    <col min="4" max="4" width="22.125" style="2" customWidth="1"/>
    <col min="5" max="5" width="22" style="2" customWidth="1"/>
    <col min="6" max="6" width="1.875" style="3" customWidth="1"/>
    <col min="7" max="7" width="24.625" style="2" customWidth="1"/>
    <col min="8" max="8" width="19.5" style="2" customWidth="1"/>
    <col min="9" max="9" width="21.625" style="2" customWidth="1"/>
    <col min="10" max="10" width="7.125" style="2" customWidth="1"/>
    <col min="11" max="13" width="8.875" style="2"/>
    <col min="14" max="14" width="21.5" style="2" bestFit="1" customWidth="1"/>
    <col min="15" max="16384" width="8.875" style="2"/>
  </cols>
  <sheetData>
    <row r="1" spans="1:10" ht="18" customHeight="1" x14ac:dyDescent="0.25">
      <c r="A1" s="1" t="s">
        <v>0</v>
      </c>
    </row>
    <row r="2" spans="1:10" ht="14.25" x14ac:dyDescent="0.2">
      <c r="A2" s="4" t="s">
        <v>68</v>
      </c>
      <c r="D2" s="4" t="s">
        <v>69</v>
      </c>
      <c r="G2" s="4" t="s">
        <v>1</v>
      </c>
      <c r="I2" s="5"/>
    </row>
    <row r="3" spans="1:10" ht="14.25" x14ac:dyDescent="0.2">
      <c r="A3" s="6" t="s">
        <v>2</v>
      </c>
      <c r="B3" s="5">
        <v>15940478.779999999</v>
      </c>
      <c r="D3" s="6" t="s">
        <v>2</v>
      </c>
      <c r="E3" s="7">
        <v>10892040.789999999</v>
      </c>
      <c r="G3" s="6" t="s">
        <v>3</v>
      </c>
      <c r="I3" s="8" t="s">
        <v>4</v>
      </c>
      <c r="J3" s="6" t="s">
        <v>5</v>
      </c>
    </row>
    <row r="4" spans="1:10" ht="14.25" x14ac:dyDescent="0.2">
      <c r="A4" s="6" t="s">
        <v>6</v>
      </c>
      <c r="B4" s="7">
        <v>47330405.770000003</v>
      </c>
      <c r="D4" s="6" t="s">
        <v>7</v>
      </c>
      <c r="E4" s="26">
        <v>3057416.89</v>
      </c>
      <c r="H4" s="6" t="s">
        <v>13</v>
      </c>
      <c r="I4" s="9">
        <v>4</v>
      </c>
      <c r="J4" s="9"/>
    </row>
    <row r="5" spans="1:10" ht="14.25" x14ac:dyDescent="0.2">
      <c r="A5" s="6" t="s">
        <v>9</v>
      </c>
      <c r="B5" s="5">
        <f>B4+B6</f>
        <v>111274940.7</v>
      </c>
      <c r="D5" s="6" t="s">
        <v>10</v>
      </c>
      <c r="E5" s="5">
        <v>7834623.9000000004</v>
      </c>
      <c r="H5" s="6" t="s">
        <v>81</v>
      </c>
      <c r="I5" s="9">
        <v>9</v>
      </c>
      <c r="J5" s="9"/>
    </row>
    <row r="6" spans="1:10" ht="14.25" x14ac:dyDescent="0.2">
      <c r="A6" s="6" t="s">
        <v>7</v>
      </c>
      <c r="B6" s="5">
        <v>63944534.93</v>
      </c>
      <c r="D6" s="6" t="s">
        <v>12</v>
      </c>
      <c r="E6" s="5"/>
      <c r="H6" s="6" t="s">
        <v>15</v>
      </c>
      <c r="I6" s="9">
        <v>11</v>
      </c>
      <c r="J6" s="9"/>
    </row>
    <row r="7" spans="1:10" ht="14.25" x14ac:dyDescent="0.2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4</v>
      </c>
      <c r="J7" s="9"/>
    </row>
    <row r="8" spans="1:10" ht="14.25" x14ac:dyDescent="0.2">
      <c r="A8" s="6" t="s">
        <v>14</v>
      </c>
      <c r="B8" s="5">
        <v>113991673.37</v>
      </c>
      <c r="D8" s="6" t="s">
        <v>16</v>
      </c>
      <c r="E8" s="7">
        <v>656</v>
      </c>
      <c r="G8" s="6"/>
      <c r="H8" s="6"/>
      <c r="I8" s="9"/>
    </row>
    <row r="9" spans="1:10" ht="14.25" x14ac:dyDescent="0.2">
      <c r="A9" s="6" t="s">
        <v>18</v>
      </c>
      <c r="B9" s="5">
        <v>4056.15</v>
      </c>
      <c r="D9" s="6" t="s">
        <v>19</v>
      </c>
      <c r="E9" s="10">
        <v>584</v>
      </c>
      <c r="H9" s="6"/>
    </row>
    <row r="10" spans="1:10" ht="14.25" x14ac:dyDescent="0.2">
      <c r="A10" s="6" t="s">
        <v>20</v>
      </c>
      <c r="B10" s="5">
        <v>48000000</v>
      </c>
      <c r="D10" s="6" t="s">
        <v>21</v>
      </c>
      <c r="E10" s="5">
        <f>E8+'20180608_Open'!E10</f>
        <v>7968.0000000000009</v>
      </c>
      <c r="G10" s="6"/>
      <c r="H10" s="6" t="s">
        <v>22</v>
      </c>
      <c r="I10" s="10">
        <f>SUM(I4:I7)</f>
        <v>28</v>
      </c>
    </row>
    <row r="11" spans="1:10" ht="14.25" x14ac:dyDescent="0.2">
      <c r="A11" s="6" t="s">
        <v>23</v>
      </c>
      <c r="B11" s="5">
        <f>B9+'20180608_Open'!B11</f>
        <v>97780.359999999986</v>
      </c>
      <c r="D11" s="6"/>
      <c r="E11" s="5"/>
      <c r="G11" s="6"/>
      <c r="H11" s="6" t="s">
        <v>24</v>
      </c>
      <c r="I11" s="10">
        <f>SUM(J4:J7)</f>
        <v>0</v>
      </c>
    </row>
    <row r="12" spans="1:10" ht="14.25" x14ac:dyDescent="0.2">
      <c r="A12" s="6" t="s">
        <v>16</v>
      </c>
      <c r="B12" s="7">
        <v>1712.31</v>
      </c>
      <c r="E12" s="5"/>
      <c r="G12" s="6" t="s">
        <v>26</v>
      </c>
      <c r="I12" s="5"/>
    </row>
    <row r="13" spans="1:10" ht="14.25" x14ac:dyDescent="0.2">
      <c r="A13" s="6" t="s">
        <v>21</v>
      </c>
      <c r="B13" s="5">
        <f>B12+'20180608_Open'!B13</f>
        <v>12078.499999999998</v>
      </c>
      <c r="E13" s="5"/>
      <c r="G13" s="6"/>
      <c r="H13" s="6" t="s">
        <v>28</v>
      </c>
      <c r="I13" s="11">
        <v>22009440</v>
      </c>
    </row>
    <row r="14" spans="1:10" ht="14.25" x14ac:dyDescent="0.2">
      <c r="A14" s="6" t="s">
        <v>29</v>
      </c>
      <c r="B14" s="10">
        <v>17847061</v>
      </c>
      <c r="G14" s="6"/>
      <c r="H14" s="6" t="s">
        <v>30</v>
      </c>
      <c r="I14" s="11">
        <v>0</v>
      </c>
    </row>
    <row r="15" spans="1:10" ht="14.25" x14ac:dyDescent="0.2">
      <c r="A15" s="6" t="s">
        <v>31</v>
      </c>
      <c r="B15" s="5"/>
      <c r="G15" s="6"/>
      <c r="H15" s="6" t="s">
        <v>32</v>
      </c>
      <c r="I15" s="11">
        <f>I13+I14</f>
        <v>22009440</v>
      </c>
    </row>
    <row r="16" spans="1:10" ht="14.25" x14ac:dyDescent="0.2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ht="14.25" x14ac:dyDescent="0.2">
      <c r="A17" s="12"/>
      <c r="B17" s="5"/>
      <c r="G17" s="6" t="s">
        <v>34</v>
      </c>
      <c r="H17" s="5"/>
      <c r="I17" s="11">
        <v>1380759.31</v>
      </c>
    </row>
    <row r="18" spans="1:14" ht="14.25" x14ac:dyDescent="0.2">
      <c r="G18" s="6" t="s">
        <v>10</v>
      </c>
      <c r="H18" s="5"/>
      <c r="I18" s="11">
        <v>3299859</v>
      </c>
    </row>
    <row r="19" spans="1:14" ht="14.25" x14ac:dyDescent="0.2">
      <c r="A19" s="5"/>
      <c r="G19" s="6" t="s">
        <v>35</v>
      </c>
      <c r="H19" s="5"/>
      <c r="I19" s="11">
        <f>I17+I18-I16</f>
        <v>-548198.32999999914</v>
      </c>
    </row>
    <row r="20" spans="1:14" ht="14.25" x14ac:dyDescent="0.2">
      <c r="D20" s="5"/>
      <c r="G20" s="6" t="s">
        <v>36</v>
      </c>
      <c r="I20" s="11"/>
    </row>
    <row r="21" spans="1:14" ht="14.25" x14ac:dyDescent="0.2">
      <c r="G21" s="6"/>
      <c r="H21" s="6" t="s">
        <v>38</v>
      </c>
      <c r="I21" s="11">
        <v>5839.1</v>
      </c>
      <c r="N21" s="5"/>
    </row>
    <row r="22" spans="1:14" ht="14.25" x14ac:dyDescent="0.2">
      <c r="G22" s="6"/>
      <c r="H22" s="6" t="s">
        <v>39</v>
      </c>
      <c r="I22" s="11"/>
    </row>
    <row r="23" spans="1:14" ht="14.25" x14ac:dyDescent="0.2">
      <c r="G23" s="6"/>
      <c r="H23" s="6" t="s">
        <v>41</v>
      </c>
      <c r="I23" s="11"/>
      <c r="N23" s="5"/>
    </row>
    <row r="24" spans="1:14" ht="14.25" x14ac:dyDescent="0.2">
      <c r="A24" s="4" t="s">
        <v>40</v>
      </c>
      <c r="H24" s="6" t="s">
        <v>43</v>
      </c>
      <c r="I24" s="11">
        <f>SUM(I21:I23)</f>
        <v>5839.1</v>
      </c>
    </row>
    <row r="25" spans="1:14" ht="14.25" x14ac:dyDescent="0.2">
      <c r="A25" s="6" t="s">
        <v>42</v>
      </c>
      <c r="B25" s="5">
        <f>B8+E7+I16</f>
        <v>131310386.16000001</v>
      </c>
      <c r="H25" s="6" t="s">
        <v>45</v>
      </c>
      <c r="I25" s="5"/>
    </row>
    <row r="26" spans="1:14" ht="14.25" x14ac:dyDescent="0.2">
      <c r="A26" s="6" t="s">
        <v>44</v>
      </c>
      <c r="B26" s="5">
        <f>B4+E5+I18</f>
        <v>58464888.670000002</v>
      </c>
      <c r="G26" s="6"/>
      <c r="H26" s="6" t="s">
        <v>47</v>
      </c>
      <c r="I26" s="5">
        <v>184.06</v>
      </c>
    </row>
    <row r="27" spans="1:14" ht="14.25" x14ac:dyDescent="0.2">
      <c r="A27" s="6" t="s">
        <v>46</v>
      </c>
      <c r="B27" s="5">
        <f>$B$13+$E$10+$I$24</f>
        <v>25885.599999999999</v>
      </c>
    </row>
    <row r="28" spans="1:14" ht="14.25" x14ac:dyDescent="0.2">
      <c r="A28" s="6" t="s">
        <v>48</v>
      </c>
      <c r="B28" s="5">
        <f>B12+E8+I25</f>
        <v>2368.31</v>
      </c>
    </row>
    <row r="29" spans="1:14" ht="14.25" x14ac:dyDescent="0.2">
      <c r="A29" s="6"/>
      <c r="B29" s="5"/>
    </row>
    <row r="30" spans="1:14" ht="14.25" x14ac:dyDescent="0.2">
      <c r="G30" s="6"/>
      <c r="H30" s="6"/>
      <c r="I30" s="5"/>
    </row>
    <row r="31" spans="1:14" s="3" customFormat="1" x14ac:dyDescent="0.15">
      <c r="J31" s="2"/>
    </row>
    <row r="32" spans="1:14" ht="15.75" x14ac:dyDescent="0.25">
      <c r="A32" s="1" t="s">
        <v>49</v>
      </c>
      <c r="G32" s="14"/>
    </row>
    <row r="33" spans="1:23" s="3" customFormat="1" ht="14.25" x14ac:dyDescent="0.2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ht="14.25" x14ac:dyDescent="0.2">
      <c r="A34" s="6" t="s">
        <v>56</v>
      </c>
      <c r="B34" s="13">
        <v>2263</v>
      </c>
      <c r="D34" s="6" t="s">
        <v>53</v>
      </c>
      <c r="E34" s="5">
        <v>1950640</v>
      </c>
      <c r="G34" s="6" t="s">
        <v>56</v>
      </c>
      <c r="H34" s="23">
        <v>19.91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ht="14.25" x14ac:dyDescent="0.2">
      <c r="A35" s="6" t="s">
        <v>84</v>
      </c>
      <c r="B35" s="13">
        <v>1191</v>
      </c>
      <c r="D35" s="6" t="s">
        <v>55</v>
      </c>
      <c r="E35" s="15">
        <v>892884</v>
      </c>
      <c r="G35" s="6" t="s">
        <v>84</v>
      </c>
      <c r="H35" s="23">
        <v>19.03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ht="14.25" x14ac:dyDescent="0.2">
      <c r="A36" s="6" t="s">
        <v>58</v>
      </c>
      <c r="B36" s="13">
        <v>1156</v>
      </c>
      <c r="D36" s="6" t="s">
        <v>57</v>
      </c>
      <c r="E36" s="15">
        <v>16281</v>
      </c>
      <c r="G36" s="6" t="s">
        <v>58</v>
      </c>
      <c r="H36" s="23">
        <v>18.77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ht="14.25" x14ac:dyDescent="0.2">
      <c r="A37" s="6" t="s">
        <v>76</v>
      </c>
      <c r="B37" s="13">
        <v>705</v>
      </c>
      <c r="D37" s="6" t="s">
        <v>59</v>
      </c>
      <c r="E37" s="5">
        <v>-5228</v>
      </c>
      <c r="G37" s="6" t="s">
        <v>76</v>
      </c>
      <c r="H37" s="23">
        <v>19.47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ht="14.25" x14ac:dyDescent="0.2">
      <c r="A38" s="6" t="s">
        <v>43</v>
      </c>
      <c r="B38" s="13">
        <f>SUM(B34:B37)</f>
        <v>5315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ht="14.25" x14ac:dyDescent="0.2">
      <c r="A39" s="6" t="s">
        <v>61</v>
      </c>
      <c r="B39" s="13">
        <v>2749</v>
      </c>
      <c r="D39" s="4" t="s">
        <v>62</v>
      </c>
      <c r="G39" s="4" t="s">
        <v>73</v>
      </c>
      <c r="H39" s="22"/>
    </row>
    <row r="40" spans="1:23" ht="14.25" x14ac:dyDescent="0.2">
      <c r="A40" s="6" t="s">
        <v>63</v>
      </c>
      <c r="B40" s="13">
        <v>-2566</v>
      </c>
      <c r="D40" s="6" t="s">
        <v>64</v>
      </c>
      <c r="E40" s="5">
        <v>2979797</v>
      </c>
      <c r="G40" s="6" t="s">
        <v>56</v>
      </c>
      <c r="H40" s="22">
        <v>0</v>
      </c>
    </row>
    <row r="41" spans="1:23" s="3" customFormat="1" ht="14.25" x14ac:dyDescent="0.2">
      <c r="A41" s="2"/>
      <c r="B41" s="2"/>
      <c r="D41" s="6" t="s">
        <v>65</v>
      </c>
      <c r="E41" s="5">
        <v>1536</v>
      </c>
      <c r="G41" s="6" t="s">
        <v>84</v>
      </c>
      <c r="H41" s="22">
        <v>6.0000000000000001E-3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ht="14.25" x14ac:dyDescent="0.2">
      <c r="A42" s="4" t="s">
        <v>85</v>
      </c>
      <c r="B42" s="17"/>
      <c r="D42" s="6" t="s">
        <v>66</v>
      </c>
      <c r="E42" s="5">
        <v>-1818</v>
      </c>
      <c r="G42" s="6" t="s">
        <v>58</v>
      </c>
      <c r="H42" s="22">
        <v>2.1000000000000001E-2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ht="14.25" x14ac:dyDescent="0.2">
      <c r="A43" s="6" t="s">
        <v>56</v>
      </c>
      <c r="B43" s="13">
        <v>2314</v>
      </c>
      <c r="D43" s="6" t="s">
        <v>67</v>
      </c>
      <c r="E43" s="5">
        <v>3354</v>
      </c>
      <c r="G43" s="6" t="s">
        <v>76</v>
      </c>
      <c r="H43" s="22">
        <v>4.2999999999999997E-2</v>
      </c>
    </row>
    <row r="44" spans="1:23" ht="14.25" x14ac:dyDescent="0.2">
      <c r="A44" s="6" t="s">
        <v>84</v>
      </c>
      <c r="B44" s="13">
        <v>1083</v>
      </c>
      <c r="D44" s="6" t="s">
        <v>71</v>
      </c>
      <c r="E44" s="5">
        <f>E40-E45</f>
        <v>349547</v>
      </c>
    </row>
    <row r="45" spans="1:23" ht="14.25" x14ac:dyDescent="0.2">
      <c r="A45" s="6" t="s">
        <v>58</v>
      </c>
      <c r="B45" s="13">
        <v>1171</v>
      </c>
      <c r="C45" s="5"/>
      <c r="D45" s="6" t="s">
        <v>70</v>
      </c>
      <c r="E45" s="15">
        <v>2630250</v>
      </c>
      <c r="G45" s="4" t="s">
        <v>77</v>
      </c>
    </row>
    <row r="46" spans="1:23" ht="14.25" x14ac:dyDescent="0.2">
      <c r="A46" s="6" t="s">
        <v>76</v>
      </c>
      <c r="B46" s="13">
        <v>663</v>
      </c>
      <c r="C46" s="5"/>
      <c r="E46" s="5"/>
      <c r="H46" s="25" t="s">
        <v>78</v>
      </c>
      <c r="I46" s="25" t="s">
        <v>79</v>
      </c>
      <c r="J46" s="25" t="s">
        <v>80</v>
      </c>
    </row>
    <row r="47" spans="1:23" ht="14.25" x14ac:dyDescent="0.2">
      <c r="A47" s="6" t="s">
        <v>43</v>
      </c>
      <c r="B47" s="13">
        <f>SUM(B43:B46)</f>
        <v>5231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ht="14.25" x14ac:dyDescent="0.2">
      <c r="A48" s="14"/>
      <c r="B48" s="5"/>
      <c r="E48" s="15"/>
      <c r="F48" s="13"/>
      <c r="G48" s="6" t="s">
        <v>84</v>
      </c>
      <c r="H48" s="13">
        <v>-18</v>
      </c>
      <c r="I48" s="13">
        <v>-42</v>
      </c>
      <c r="J48" s="13">
        <v>-43</v>
      </c>
    </row>
    <row r="49" spans="1:10" ht="14.25" x14ac:dyDescent="0.2">
      <c r="A49" s="14"/>
      <c r="B49" s="5"/>
      <c r="E49" s="15"/>
      <c r="F49" s="13"/>
      <c r="G49" s="6" t="s">
        <v>58</v>
      </c>
      <c r="H49" s="13">
        <v>-19</v>
      </c>
      <c r="I49" s="13">
        <v>-62</v>
      </c>
      <c r="J49" s="13">
        <v>-112</v>
      </c>
    </row>
    <row r="50" spans="1:10" ht="14.25" x14ac:dyDescent="0.2">
      <c r="A50" s="19"/>
      <c r="B50" s="13"/>
      <c r="C50" s="13"/>
      <c r="D50" s="15"/>
      <c r="E50" s="15"/>
      <c r="F50" s="13"/>
      <c r="G50" s="6" t="s">
        <v>76</v>
      </c>
      <c r="H50" s="13">
        <v>-16</v>
      </c>
      <c r="I50" s="13">
        <v>-71</v>
      </c>
      <c r="J50" s="13">
        <v>-199</v>
      </c>
    </row>
    <row r="51" spans="1:10" x14ac:dyDescent="0.15">
      <c r="D51" s="15"/>
      <c r="E51" s="15"/>
    </row>
    <row r="53" spans="1:10" x14ac:dyDescent="0.1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W53"/>
  <sheetViews>
    <sheetView topLeftCell="A4" workbookViewId="0">
      <selection activeCell="E10" sqref="E10"/>
    </sheetView>
  </sheetViews>
  <sheetFormatPr defaultColWidth="8.875" defaultRowHeight="13.5" x14ac:dyDescent="0.15"/>
  <cols>
    <col min="1" max="1" width="25.5" style="2" customWidth="1"/>
    <col min="2" max="2" width="21" style="2" customWidth="1"/>
    <col min="3" max="3" width="3.375" style="3" customWidth="1"/>
    <col min="4" max="4" width="22.125" style="2" customWidth="1"/>
    <col min="5" max="5" width="22" style="2" customWidth="1"/>
    <col min="6" max="6" width="1.875" style="3" customWidth="1"/>
    <col min="7" max="7" width="24.625" style="2" customWidth="1"/>
    <col min="8" max="8" width="19.5" style="2" customWidth="1"/>
    <col min="9" max="9" width="21.625" style="2" customWidth="1"/>
    <col min="10" max="10" width="7.125" style="2" customWidth="1"/>
    <col min="11" max="13" width="8.875" style="2"/>
    <col min="14" max="14" width="21.5" style="2" bestFit="1" customWidth="1"/>
    <col min="15" max="16384" width="8.875" style="2"/>
  </cols>
  <sheetData>
    <row r="1" spans="1:10" ht="18" customHeight="1" x14ac:dyDescent="0.25">
      <c r="A1" s="1" t="s">
        <v>0</v>
      </c>
    </row>
    <row r="2" spans="1:10" ht="14.25" x14ac:dyDescent="0.2">
      <c r="A2" s="4" t="s">
        <v>68</v>
      </c>
      <c r="D2" s="4" t="s">
        <v>69</v>
      </c>
      <c r="G2" s="4" t="s">
        <v>1</v>
      </c>
      <c r="I2" s="5"/>
    </row>
    <row r="3" spans="1:10" ht="14.25" x14ac:dyDescent="0.2">
      <c r="A3" s="6" t="s">
        <v>2</v>
      </c>
      <c r="B3" s="5">
        <v>16612049.199999999</v>
      </c>
      <c r="D3" s="6" t="s">
        <v>2</v>
      </c>
      <c r="E3" s="7">
        <v>11098861.869999999</v>
      </c>
      <c r="G3" s="6" t="s">
        <v>3</v>
      </c>
      <c r="I3" s="8" t="s">
        <v>4</v>
      </c>
      <c r="J3" s="6" t="s">
        <v>5</v>
      </c>
    </row>
    <row r="4" spans="1:10" ht="14.25" x14ac:dyDescent="0.2">
      <c r="A4" s="6" t="s">
        <v>6</v>
      </c>
      <c r="B4" s="7">
        <v>53463671.93</v>
      </c>
      <c r="D4" s="6" t="s">
        <v>7</v>
      </c>
      <c r="E4" s="26">
        <v>2544304.37</v>
      </c>
      <c r="H4" s="6" t="s">
        <v>13</v>
      </c>
      <c r="I4" s="9">
        <v>2</v>
      </c>
      <c r="J4" s="9">
        <v>-5</v>
      </c>
    </row>
    <row r="5" spans="1:10" ht="14.25" x14ac:dyDescent="0.2">
      <c r="A5" s="6" t="s">
        <v>9</v>
      </c>
      <c r="B5" s="5">
        <f>B4+B6</f>
        <v>112086513.72</v>
      </c>
      <c r="D5" s="6" t="s">
        <v>10</v>
      </c>
      <c r="E5" s="5">
        <v>8554557.5</v>
      </c>
      <c r="H5" s="6" t="s">
        <v>81</v>
      </c>
      <c r="I5" s="9">
        <v>9</v>
      </c>
      <c r="J5" s="9"/>
    </row>
    <row r="6" spans="1:10" ht="14.25" x14ac:dyDescent="0.2">
      <c r="A6" s="6" t="s">
        <v>7</v>
      </c>
      <c r="B6" s="5">
        <v>58622841.789999999</v>
      </c>
      <c r="D6" s="6" t="s">
        <v>12</v>
      </c>
      <c r="E6" s="5"/>
      <c r="H6" s="6" t="s">
        <v>15</v>
      </c>
      <c r="I6" s="9">
        <v>10</v>
      </c>
      <c r="J6" s="9"/>
    </row>
    <row r="7" spans="1:10" ht="14.25" x14ac:dyDescent="0.2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4</v>
      </c>
      <c r="J7" s="9"/>
    </row>
    <row r="8" spans="1:10" ht="14.25" x14ac:dyDescent="0.2">
      <c r="A8" s="6" t="s">
        <v>14</v>
      </c>
      <c r="B8" s="5">
        <v>113991673.37</v>
      </c>
      <c r="D8" s="6" t="s">
        <v>16</v>
      </c>
      <c r="E8" s="7">
        <v>496</v>
      </c>
      <c r="G8" s="6"/>
      <c r="H8" s="6"/>
      <c r="I8" s="9"/>
    </row>
    <row r="9" spans="1:10" ht="14.25" x14ac:dyDescent="0.2">
      <c r="A9" s="6" t="s">
        <v>18</v>
      </c>
      <c r="B9" s="5">
        <v>10793</v>
      </c>
      <c r="D9" s="6" t="s">
        <v>19</v>
      </c>
      <c r="E9" s="10">
        <v>592</v>
      </c>
      <c r="H9" s="6"/>
    </row>
    <row r="10" spans="1:10" ht="14.25" x14ac:dyDescent="0.2">
      <c r="A10" s="6" t="s">
        <v>20</v>
      </c>
      <c r="B10" s="5">
        <v>42000000</v>
      </c>
      <c r="D10" s="6" t="s">
        <v>21</v>
      </c>
      <c r="E10" s="5">
        <f>E8+'20180607_Open '!E10</f>
        <v>7312.0000000000009</v>
      </c>
      <c r="G10" s="6"/>
      <c r="H10" s="6" t="s">
        <v>22</v>
      </c>
      <c r="I10" s="10">
        <f>SUM(I4:I7)</f>
        <v>25</v>
      </c>
    </row>
    <row r="11" spans="1:10" ht="14.25" x14ac:dyDescent="0.2">
      <c r="A11" s="6" t="s">
        <v>23</v>
      </c>
      <c r="B11" s="5">
        <f>B9+'20180607_Open '!B11</f>
        <v>93724.209999999992</v>
      </c>
      <c r="D11" s="6"/>
      <c r="E11" s="5"/>
      <c r="G11" s="6"/>
      <c r="H11" s="6" t="s">
        <v>24</v>
      </c>
      <c r="I11" s="10">
        <f>SUM(J4:J7)</f>
        <v>-5</v>
      </c>
    </row>
    <row r="12" spans="1:10" ht="14.25" x14ac:dyDescent="0.2">
      <c r="A12" s="6" t="s">
        <v>16</v>
      </c>
      <c r="B12" s="7">
        <v>1392.39</v>
      </c>
      <c r="E12" s="5"/>
      <c r="G12" s="6" t="s">
        <v>26</v>
      </c>
      <c r="I12" s="5"/>
    </row>
    <row r="13" spans="1:10" ht="14.25" x14ac:dyDescent="0.2">
      <c r="A13" s="6" t="s">
        <v>21</v>
      </c>
      <c r="B13" s="5">
        <f>B12+'20180607_Open '!B13</f>
        <v>10366.189999999999</v>
      </c>
      <c r="E13" s="5"/>
      <c r="G13" s="6"/>
      <c r="H13" s="6" t="s">
        <v>28</v>
      </c>
      <c r="I13" s="11">
        <v>20020080</v>
      </c>
    </row>
    <row r="14" spans="1:10" ht="14.25" x14ac:dyDescent="0.2">
      <c r="A14" s="6" t="s">
        <v>29</v>
      </c>
      <c r="B14" s="10">
        <v>19845461</v>
      </c>
      <c r="G14" s="6"/>
      <c r="H14" s="6" t="s">
        <v>30</v>
      </c>
      <c r="I14" s="11">
        <v>-4027500</v>
      </c>
    </row>
    <row r="15" spans="1:10" ht="14.25" x14ac:dyDescent="0.2">
      <c r="A15" s="6" t="s">
        <v>31</v>
      </c>
      <c r="B15" s="5"/>
      <c r="G15" s="6"/>
      <c r="H15" s="6" t="s">
        <v>32</v>
      </c>
      <c r="I15" s="11">
        <f>I13+I14</f>
        <v>15992580</v>
      </c>
    </row>
    <row r="16" spans="1:10" ht="14.25" x14ac:dyDescent="0.2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ht="14.25" x14ac:dyDescent="0.2">
      <c r="A17" s="12"/>
      <c r="B17" s="5"/>
      <c r="G17" s="6" t="s">
        <v>34</v>
      </c>
      <c r="H17" s="5"/>
      <c r="I17" s="11">
        <v>2044394.37</v>
      </c>
    </row>
    <row r="18" spans="1:14" ht="14.25" x14ac:dyDescent="0.2">
      <c r="G18" s="6" t="s">
        <v>10</v>
      </c>
      <c r="H18" s="5"/>
      <c r="I18" s="11">
        <v>3002724</v>
      </c>
    </row>
    <row r="19" spans="1:14" ht="14.25" x14ac:dyDescent="0.2">
      <c r="A19" s="5"/>
      <c r="G19" s="6" t="s">
        <v>35</v>
      </c>
      <c r="H19" s="5"/>
      <c r="I19" s="11">
        <f>I17+I18-I16</f>
        <v>-181698.26999999955</v>
      </c>
    </row>
    <row r="20" spans="1:14" ht="14.25" x14ac:dyDescent="0.2">
      <c r="D20" s="5"/>
      <c r="G20" s="6" t="s">
        <v>36</v>
      </c>
      <c r="I20" s="11"/>
    </row>
    <row r="21" spans="1:14" ht="14.25" x14ac:dyDescent="0.2">
      <c r="G21" s="6"/>
      <c r="H21" s="6" t="s">
        <v>38</v>
      </c>
      <c r="I21" s="11">
        <v>5655.04</v>
      </c>
      <c r="N21" s="5"/>
    </row>
    <row r="22" spans="1:14" ht="14.25" x14ac:dyDescent="0.2">
      <c r="G22" s="6"/>
      <c r="H22" s="6" t="s">
        <v>39</v>
      </c>
      <c r="I22" s="11"/>
    </row>
    <row r="23" spans="1:14" ht="14.25" x14ac:dyDescent="0.2">
      <c r="G23" s="6"/>
      <c r="H23" s="6" t="s">
        <v>41</v>
      </c>
      <c r="I23" s="11"/>
      <c r="N23" s="5"/>
    </row>
    <row r="24" spans="1:14" ht="14.25" x14ac:dyDescent="0.2">
      <c r="A24" s="4" t="s">
        <v>40</v>
      </c>
      <c r="H24" s="6" t="s">
        <v>43</v>
      </c>
      <c r="I24" s="11">
        <f>SUM(I21:I23)</f>
        <v>5655.04</v>
      </c>
    </row>
    <row r="25" spans="1:14" ht="14.25" x14ac:dyDescent="0.2">
      <c r="A25" s="6" t="s">
        <v>42</v>
      </c>
      <c r="B25" s="5">
        <f>B8+E7+I16</f>
        <v>131310386.16000001</v>
      </c>
      <c r="H25" s="6" t="s">
        <v>45</v>
      </c>
      <c r="I25" s="5"/>
    </row>
    <row r="26" spans="1:14" ht="14.25" x14ac:dyDescent="0.2">
      <c r="A26" s="6" t="s">
        <v>44</v>
      </c>
      <c r="B26" s="5">
        <f>B4+E5+I18</f>
        <v>65020953.43</v>
      </c>
      <c r="G26" s="6"/>
      <c r="H26" s="6" t="s">
        <v>47</v>
      </c>
      <c r="I26" s="5">
        <v>205.25</v>
      </c>
    </row>
    <row r="27" spans="1:14" ht="14.25" x14ac:dyDescent="0.2">
      <c r="A27" s="6" t="s">
        <v>46</v>
      </c>
      <c r="B27" s="5">
        <f>$B$13+$E$10+$I$24</f>
        <v>23333.23</v>
      </c>
    </row>
    <row r="28" spans="1:14" ht="14.25" x14ac:dyDescent="0.2">
      <c r="A28" s="6" t="s">
        <v>48</v>
      </c>
      <c r="B28" s="5">
        <f>B12+E8+I25</f>
        <v>1888.39</v>
      </c>
    </row>
    <row r="29" spans="1:14" ht="14.25" x14ac:dyDescent="0.2">
      <c r="A29" s="6"/>
      <c r="B29" s="5"/>
    </row>
    <row r="30" spans="1:14" ht="14.25" x14ac:dyDescent="0.2">
      <c r="G30" s="6"/>
      <c r="H30" s="6"/>
      <c r="I30" s="5"/>
    </row>
    <row r="31" spans="1:14" s="3" customFormat="1" x14ac:dyDescent="0.15">
      <c r="J31" s="2"/>
    </row>
    <row r="32" spans="1:14" ht="15.75" x14ac:dyDescent="0.25">
      <c r="A32" s="1" t="s">
        <v>49</v>
      </c>
      <c r="G32" s="14"/>
    </row>
    <row r="33" spans="1:23" s="3" customFormat="1" ht="14.25" x14ac:dyDescent="0.2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ht="14.25" x14ac:dyDescent="0.2">
      <c r="A34" s="6" t="s">
        <v>56</v>
      </c>
      <c r="B34" s="13">
        <v>2314</v>
      </c>
      <c r="D34" s="6" t="s">
        <v>53</v>
      </c>
      <c r="E34" s="5">
        <v>1254298</v>
      </c>
      <c r="G34" s="6" t="s">
        <v>56</v>
      </c>
      <c r="H34" s="23">
        <v>18.53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ht="14.25" x14ac:dyDescent="0.2">
      <c r="A35" s="6" t="s">
        <v>84</v>
      </c>
      <c r="B35" s="13">
        <v>1083</v>
      </c>
      <c r="D35" s="6" t="s">
        <v>55</v>
      </c>
      <c r="E35" s="15">
        <v>937568</v>
      </c>
      <c r="G35" s="6" t="s">
        <v>84</v>
      </c>
      <c r="H35" s="23">
        <v>17.829999999999998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ht="14.25" x14ac:dyDescent="0.2">
      <c r="A36" s="6" t="s">
        <v>58</v>
      </c>
      <c r="B36" s="13">
        <v>1171</v>
      </c>
      <c r="D36" s="6" t="s">
        <v>57</v>
      </c>
      <c r="E36" s="15">
        <v>21145</v>
      </c>
      <c r="G36" s="6" t="s">
        <v>58</v>
      </c>
      <c r="H36" s="23">
        <v>17.440000000000001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ht="14.25" x14ac:dyDescent="0.2">
      <c r="A37" s="6" t="s">
        <v>76</v>
      </c>
      <c r="B37" s="13">
        <v>663</v>
      </c>
      <c r="D37" s="6" t="s">
        <v>59</v>
      </c>
      <c r="E37" s="5">
        <v>-4506</v>
      </c>
      <c r="G37" s="6" t="s">
        <v>76</v>
      </c>
      <c r="H37" s="23">
        <v>17.63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ht="14.25" x14ac:dyDescent="0.2">
      <c r="A38" s="6" t="s">
        <v>43</v>
      </c>
      <c r="B38" s="13">
        <f>SUM(B34:B37)</f>
        <v>5231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ht="14.25" x14ac:dyDescent="0.2">
      <c r="A39" s="6" t="s">
        <v>61</v>
      </c>
      <c r="B39" s="13">
        <v>2678</v>
      </c>
      <c r="D39" s="4" t="s">
        <v>62</v>
      </c>
      <c r="G39" s="4" t="s">
        <v>73</v>
      </c>
      <c r="H39" s="22"/>
    </row>
    <row r="40" spans="1:23" ht="14.25" x14ac:dyDescent="0.2">
      <c r="A40" s="6" t="s">
        <v>63</v>
      </c>
      <c r="B40" s="13">
        <v>-2553</v>
      </c>
      <c r="D40" s="6" t="s">
        <v>64</v>
      </c>
      <c r="E40" s="5">
        <v>2978261</v>
      </c>
      <c r="G40" s="6" t="s">
        <v>56</v>
      </c>
      <c r="H40" s="22">
        <v>2E-3</v>
      </c>
    </row>
    <row r="41" spans="1:23" s="3" customFormat="1" ht="14.25" x14ac:dyDescent="0.2">
      <c r="A41" s="2"/>
      <c r="B41" s="2"/>
      <c r="D41" s="6" t="s">
        <v>65</v>
      </c>
      <c r="E41" s="5">
        <v>42246</v>
      </c>
      <c r="G41" s="6" t="s">
        <v>84</v>
      </c>
      <c r="H41" s="22">
        <v>6.0000000000000001E-3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ht="14.25" x14ac:dyDescent="0.2">
      <c r="A42" s="4" t="s">
        <v>85</v>
      </c>
      <c r="B42" s="17"/>
      <c r="D42" s="6" t="s">
        <v>66</v>
      </c>
      <c r="E42" s="5">
        <v>33259</v>
      </c>
      <c r="G42" s="6" t="s">
        <v>58</v>
      </c>
      <c r="H42" s="22">
        <v>2.4E-2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ht="14.25" x14ac:dyDescent="0.2">
      <c r="A43" s="6" t="s">
        <v>56</v>
      </c>
      <c r="B43" s="13">
        <v>2139</v>
      </c>
      <c r="D43" s="6" t="s">
        <v>67</v>
      </c>
      <c r="E43" s="5">
        <v>8987</v>
      </c>
      <c r="G43" s="6" t="s">
        <v>76</v>
      </c>
      <c r="H43" s="22">
        <v>4.3999999999999997E-2</v>
      </c>
    </row>
    <row r="44" spans="1:23" ht="14.25" x14ac:dyDescent="0.2">
      <c r="A44" s="6" t="s">
        <v>84</v>
      </c>
      <c r="B44" s="13">
        <v>1020</v>
      </c>
      <c r="D44" s="6" t="s">
        <v>71</v>
      </c>
      <c r="E44" s="5">
        <f>E40-E45</f>
        <v>348011</v>
      </c>
    </row>
    <row r="45" spans="1:23" ht="14.25" x14ac:dyDescent="0.2">
      <c r="A45" s="6" t="s">
        <v>58</v>
      </c>
      <c r="B45" s="13">
        <v>1072</v>
      </c>
      <c r="C45" s="5"/>
      <c r="D45" s="6" t="s">
        <v>70</v>
      </c>
      <c r="E45" s="15">
        <v>2630250</v>
      </c>
      <c r="G45" s="4" t="s">
        <v>77</v>
      </c>
    </row>
    <row r="46" spans="1:23" ht="14.25" x14ac:dyDescent="0.2">
      <c r="A46" s="6" t="s">
        <v>76</v>
      </c>
      <c r="B46" s="13">
        <v>528</v>
      </c>
      <c r="C46" s="5"/>
      <c r="E46" s="5"/>
      <c r="H46" s="25" t="s">
        <v>78</v>
      </c>
      <c r="I46" s="25" t="s">
        <v>79</v>
      </c>
      <c r="J46" s="25" t="s">
        <v>80</v>
      </c>
    </row>
    <row r="47" spans="1:23" ht="14.25" x14ac:dyDescent="0.2">
      <c r="A47" s="6" t="s">
        <v>43</v>
      </c>
      <c r="B47" s="13">
        <f>SUM(B43:B46)</f>
        <v>4759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ht="14.25" x14ac:dyDescent="0.2">
      <c r="A48" s="14"/>
      <c r="B48" s="5"/>
      <c r="E48" s="15"/>
      <c r="F48" s="13"/>
      <c r="G48" s="6" t="s">
        <v>84</v>
      </c>
      <c r="H48" s="13">
        <v>-18</v>
      </c>
      <c r="I48" s="13">
        <v>-35</v>
      </c>
      <c r="J48" s="13">
        <v>-43</v>
      </c>
    </row>
    <row r="49" spans="1:10" ht="14.25" x14ac:dyDescent="0.2">
      <c r="A49" s="14"/>
      <c r="B49" s="5"/>
      <c r="F49" s="13"/>
      <c r="G49" s="6" t="s">
        <v>58</v>
      </c>
      <c r="H49" s="13">
        <v>-19</v>
      </c>
      <c r="I49" s="13">
        <v>-54</v>
      </c>
      <c r="J49" s="13">
        <v>-109</v>
      </c>
    </row>
    <row r="50" spans="1:10" ht="14.25" x14ac:dyDescent="0.2">
      <c r="A50" s="19"/>
      <c r="B50" s="13"/>
      <c r="C50" s="13"/>
      <c r="D50" s="15"/>
      <c r="E50" s="15"/>
      <c r="F50" s="13"/>
      <c r="G50" s="6" t="s">
        <v>76</v>
      </c>
      <c r="H50" s="13">
        <v>-17</v>
      </c>
      <c r="I50" s="13">
        <v>-67</v>
      </c>
      <c r="J50" s="13">
        <v>-193</v>
      </c>
    </row>
    <row r="51" spans="1:10" x14ac:dyDescent="0.15">
      <c r="D51" s="15"/>
      <c r="E51" s="15"/>
    </row>
    <row r="53" spans="1:10" x14ac:dyDescent="0.1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1:W53"/>
  <sheetViews>
    <sheetView workbookViewId="0">
      <selection activeCell="E51" sqref="D51:E51"/>
    </sheetView>
  </sheetViews>
  <sheetFormatPr defaultColWidth="8.875" defaultRowHeight="13.5" x14ac:dyDescent="0.15"/>
  <cols>
    <col min="1" max="1" width="25.5" style="2" customWidth="1"/>
    <col min="2" max="2" width="21" style="2" customWidth="1"/>
    <col min="3" max="3" width="3.375" style="3" customWidth="1"/>
    <col min="4" max="4" width="22.125" style="2" customWidth="1"/>
    <col min="5" max="5" width="22" style="2" customWidth="1"/>
    <col min="6" max="6" width="1.875" style="3" customWidth="1"/>
    <col min="7" max="7" width="24.625" style="2" customWidth="1"/>
    <col min="8" max="8" width="19.5" style="2" customWidth="1"/>
    <col min="9" max="9" width="21.625" style="2" customWidth="1"/>
    <col min="10" max="10" width="7.125" style="2" customWidth="1"/>
    <col min="11" max="13" width="8.875" style="2"/>
    <col min="14" max="14" width="21.5" style="2" bestFit="1" customWidth="1"/>
    <col min="15" max="16384" width="8.875" style="2"/>
  </cols>
  <sheetData>
    <row r="1" spans="1:10" ht="18" customHeight="1" x14ac:dyDescent="0.25">
      <c r="A1" s="1" t="s">
        <v>0</v>
      </c>
    </row>
    <row r="2" spans="1:10" ht="14.25" x14ac:dyDescent="0.2">
      <c r="A2" s="4" t="s">
        <v>68</v>
      </c>
      <c r="D2" s="4" t="s">
        <v>69</v>
      </c>
      <c r="G2" s="4" t="s">
        <v>1</v>
      </c>
      <c r="I2" s="5"/>
    </row>
    <row r="3" spans="1:10" ht="14.25" x14ac:dyDescent="0.2">
      <c r="A3" s="6" t="s">
        <v>2</v>
      </c>
      <c r="B3" s="5">
        <v>11285249.800000001</v>
      </c>
      <c r="D3" s="6" t="s">
        <v>2</v>
      </c>
      <c r="E3" s="7">
        <v>10575759.73</v>
      </c>
      <c r="G3" s="6" t="s">
        <v>3</v>
      </c>
      <c r="I3" s="8" t="s">
        <v>4</v>
      </c>
      <c r="J3" s="6" t="s">
        <v>5</v>
      </c>
    </row>
    <row r="4" spans="1:10" ht="14.25" x14ac:dyDescent="0.2">
      <c r="A4" s="6" t="s">
        <v>6</v>
      </c>
      <c r="B4" s="7">
        <v>42694939.649999999</v>
      </c>
      <c r="D4" s="6" t="s">
        <v>7</v>
      </c>
      <c r="E4" s="26">
        <v>2848227.73</v>
      </c>
      <c r="H4" s="6" t="s">
        <v>13</v>
      </c>
      <c r="I4" s="9">
        <v>2</v>
      </c>
      <c r="J4" s="9">
        <v>-2</v>
      </c>
    </row>
    <row r="5" spans="1:10" ht="14.25" x14ac:dyDescent="0.2">
      <c r="A5" s="6" t="s">
        <v>9</v>
      </c>
      <c r="B5" s="5">
        <f>B4+B6</f>
        <v>112985552.03999999</v>
      </c>
      <c r="D5" s="6" t="s">
        <v>10</v>
      </c>
      <c r="E5" s="5">
        <v>7727532</v>
      </c>
      <c r="H5" s="6" t="s">
        <v>81</v>
      </c>
      <c r="I5" s="9">
        <v>9</v>
      </c>
      <c r="J5" s="9"/>
    </row>
    <row r="6" spans="1:10" ht="14.25" x14ac:dyDescent="0.2">
      <c r="A6" s="6" t="s">
        <v>7</v>
      </c>
      <c r="B6" s="5">
        <v>70290612.390000001</v>
      </c>
      <c r="D6" s="6" t="s">
        <v>12</v>
      </c>
      <c r="E6" s="5"/>
      <c r="H6" s="6" t="s">
        <v>15</v>
      </c>
      <c r="I6" s="9">
        <v>10</v>
      </c>
      <c r="J6" s="9"/>
    </row>
    <row r="7" spans="1:10" ht="14.25" x14ac:dyDescent="0.2">
      <c r="A7" s="6" t="s">
        <v>12</v>
      </c>
      <c r="B7" s="5"/>
      <c r="D7" s="6" t="s">
        <v>14</v>
      </c>
      <c r="E7" s="7">
        <v>11089896.15</v>
      </c>
      <c r="H7" s="6" t="s">
        <v>74</v>
      </c>
      <c r="I7" s="9">
        <v>4</v>
      </c>
      <c r="J7" s="9"/>
    </row>
    <row r="8" spans="1:10" ht="14.25" x14ac:dyDescent="0.2">
      <c r="A8" s="6" t="s">
        <v>14</v>
      </c>
      <c r="B8" s="5">
        <v>114991673.37</v>
      </c>
      <c r="D8" s="6" t="s">
        <v>16</v>
      </c>
      <c r="E8" s="7">
        <v>281.60000000000002</v>
      </c>
      <c r="G8" s="6"/>
      <c r="H8" s="6"/>
      <c r="I8" s="9"/>
    </row>
    <row r="9" spans="1:10" ht="14.25" x14ac:dyDescent="0.2">
      <c r="A9" s="6" t="s">
        <v>18</v>
      </c>
      <c r="B9" s="5">
        <v>5362.59</v>
      </c>
      <c r="D9" s="6" t="s">
        <v>19</v>
      </c>
      <c r="E9" s="10">
        <v>395</v>
      </c>
      <c r="H9" s="6"/>
    </row>
    <row r="10" spans="1:10" ht="14.25" x14ac:dyDescent="0.2">
      <c r="A10" s="6" t="s">
        <v>20</v>
      </c>
      <c r="B10" s="5">
        <v>59000000</v>
      </c>
      <c r="D10" s="6" t="s">
        <v>21</v>
      </c>
      <c r="E10" s="5">
        <f>E8+'20180606_Open'!E10</f>
        <v>6816.0000000000009</v>
      </c>
      <c r="G10" s="6"/>
      <c r="H10" s="6" t="s">
        <v>22</v>
      </c>
      <c r="I10" s="10">
        <f>SUM(I4:I7)</f>
        <v>25</v>
      </c>
    </row>
    <row r="11" spans="1:10" ht="14.25" x14ac:dyDescent="0.2">
      <c r="A11" s="6" t="s">
        <v>23</v>
      </c>
      <c r="B11" s="5">
        <f>B9+'20180606_Open'!B11</f>
        <v>82931.209999999992</v>
      </c>
      <c r="D11" s="6"/>
      <c r="E11" s="5"/>
      <c r="G11" s="6"/>
      <c r="H11" s="6" t="s">
        <v>24</v>
      </c>
      <c r="I11" s="10">
        <f>SUM(J4:J7)</f>
        <v>-2</v>
      </c>
    </row>
    <row r="12" spans="1:10" ht="14.25" x14ac:dyDescent="0.2">
      <c r="A12" s="6" t="s">
        <v>16</v>
      </c>
      <c r="B12" s="7">
        <v>598.71</v>
      </c>
      <c r="E12" s="5"/>
      <c r="G12" s="6" t="s">
        <v>26</v>
      </c>
      <c r="I12" s="5"/>
    </row>
    <row r="13" spans="1:10" ht="14.25" x14ac:dyDescent="0.2">
      <c r="A13" s="6" t="s">
        <v>21</v>
      </c>
      <c r="B13" s="5">
        <f>B12+'20180606_Open'!B13</f>
        <v>8973.7999999999993</v>
      </c>
      <c r="E13" s="5"/>
      <c r="G13" s="6"/>
      <c r="H13" s="6" t="s">
        <v>28</v>
      </c>
      <c r="I13" s="11">
        <v>19940700</v>
      </c>
    </row>
    <row r="14" spans="1:10" ht="14.25" x14ac:dyDescent="0.2">
      <c r="A14" s="6" t="s">
        <v>29</v>
      </c>
      <c r="B14" s="10">
        <v>15895361</v>
      </c>
      <c r="G14" s="6"/>
      <c r="H14" s="6" t="s">
        <v>30</v>
      </c>
      <c r="I14" s="11">
        <v>-1606560</v>
      </c>
    </row>
    <row r="15" spans="1:10" ht="14.25" x14ac:dyDescent="0.2">
      <c r="A15" s="6" t="s">
        <v>31</v>
      </c>
      <c r="B15" s="5"/>
      <c r="G15" s="6"/>
      <c r="H15" s="6" t="s">
        <v>32</v>
      </c>
      <c r="I15" s="11">
        <f>I13+I14</f>
        <v>18334140</v>
      </c>
    </row>
    <row r="16" spans="1:10" ht="14.25" x14ac:dyDescent="0.2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ht="14.25" x14ac:dyDescent="0.2">
      <c r="A17" s="12"/>
      <c r="B17" s="5"/>
      <c r="G17" s="6" t="s">
        <v>34</v>
      </c>
      <c r="H17" s="5"/>
      <c r="I17" s="11">
        <v>1974894.62</v>
      </c>
    </row>
    <row r="18" spans="1:14" ht="14.25" x14ac:dyDescent="0.2">
      <c r="G18" s="6" t="s">
        <v>10</v>
      </c>
      <c r="H18" s="5"/>
      <c r="I18" s="11">
        <v>2992590</v>
      </c>
    </row>
    <row r="19" spans="1:14" ht="14.25" x14ac:dyDescent="0.2">
      <c r="A19" s="5"/>
      <c r="G19" s="6" t="s">
        <v>35</v>
      </c>
      <c r="H19" s="5"/>
      <c r="I19" s="11">
        <f>I17+I18-I16</f>
        <v>-261332.01999999955</v>
      </c>
    </row>
    <row r="20" spans="1:14" ht="14.25" x14ac:dyDescent="0.2">
      <c r="D20" s="5"/>
      <c r="G20" s="6" t="s">
        <v>36</v>
      </c>
      <c r="I20" s="11"/>
    </row>
    <row r="21" spans="1:14" ht="14.25" x14ac:dyDescent="0.2">
      <c r="G21" s="6"/>
      <c r="H21" s="6" t="s">
        <v>38</v>
      </c>
      <c r="I21" s="11">
        <v>5449.79</v>
      </c>
      <c r="N21" s="5"/>
    </row>
    <row r="22" spans="1:14" ht="14.25" x14ac:dyDescent="0.2">
      <c r="G22" s="6"/>
      <c r="H22" s="6" t="s">
        <v>39</v>
      </c>
      <c r="I22" s="11"/>
    </row>
    <row r="23" spans="1:14" ht="14.25" x14ac:dyDescent="0.2">
      <c r="G23" s="6"/>
      <c r="H23" s="6" t="s">
        <v>41</v>
      </c>
      <c r="I23" s="11"/>
      <c r="N23" s="5"/>
    </row>
    <row r="24" spans="1:14" ht="14.25" x14ac:dyDescent="0.2">
      <c r="A24" s="4" t="s">
        <v>40</v>
      </c>
      <c r="H24" s="6" t="s">
        <v>43</v>
      </c>
      <c r="I24" s="11">
        <f>SUM(I21:I23)</f>
        <v>5449.79</v>
      </c>
    </row>
    <row r="25" spans="1:14" ht="14.25" x14ac:dyDescent="0.2">
      <c r="A25" s="6" t="s">
        <v>42</v>
      </c>
      <c r="B25" s="5">
        <f>B8+E7+I16</f>
        <v>131310386.16000001</v>
      </c>
      <c r="H25" s="6" t="s">
        <v>45</v>
      </c>
      <c r="I25" s="5">
        <v>147.97</v>
      </c>
    </row>
    <row r="26" spans="1:14" ht="14.25" x14ac:dyDescent="0.2">
      <c r="A26" s="6" t="s">
        <v>44</v>
      </c>
      <c r="B26" s="5">
        <f>B4+E5+I18</f>
        <v>53415061.649999999</v>
      </c>
      <c r="G26" s="6"/>
      <c r="H26" s="6" t="s">
        <v>47</v>
      </c>
      <c r="I26" s="5"/>
    </row>
    <row r="27" spans="1:14" ht="14.25" x14ac:dyDescent="0.2">
      <c r="A27" s="6" t="s">
        <v>46</v>
      </c>
      <c r="B27" s="5">
        <f>$B$13+$E$10+$I$24</f>
        <v>21239.59</v>
      </c>
    </row>
    <row r="28" spans="1:14" ht="14.25" x14ac:dyDescent="0.2">
      <c r="A28" s="6" t="s">
        <v>48</v>
      </c>
      <c r="B28" s="5">
        <f>B12+E8+I25</f>
        <v>1028.28</v>
      </c>
    </row>
    <row r="29" spans="1:14" ht="14.25" x14ac:dyDescent="0.2">
      <c r="A29" s="6"/>
      <c r="B29" s="5"/>
    </row>
    <row r="30" spans="1:14" ht="14.25" x14ac:dyDescent="0.2">
      <c r="G30" s="6"/>
      <c r="H30" s="6"/>
      <c r="I30" s="5"/>
    </row>
    <row r="31" spans="1:14" s="3" customFormat="1" x14ac:dyDescent="0.15">
      <c r="J31" s="2"/>
    </row>
    <row r="32" spans="1:14" ht="15.75" x14ac:dyDescent="0.25">
      <c r="A32" s="1" t="s">
        <v>49</v>
      </c>
      <c r="G32" s="14"/>
    </row>
    <row r="33" spans="1:23" s="3" customFormat="1" ht="14.25" x14ac:dyDescent="0.2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ht="14.25" x14ac:dyDescent="0.2">
      <c r="A34" s="6" t="s">
        <v>56</v>
      </c>
      <c r="B34" s="13">
        <v>2139</v>
      </c>
      <c r="D34" s="6" t="s">
        <v>53</v>
      </c>
      <c r="E34" s="5">
        <v>-378503</v>
      </c>
      <c r="G34" s="6" t="s">
        <v>56</v>
      </c>
      <c r="H34" s="23">
        <v>19.09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ht="14.25" x14ac:dyDescent="0.2">
      <c r="A35" s="6" t="s">
        <v>84</v>
      </c>
      <c r="B35" s="13">
        <v>1020</v>
      </c>
      <c r="D35" s="6" t="s">
        <v>55</v>
      </c>
      <c r="E35" s="15">
        <v>857371</v>
      </c>
      <c r="G35" s="6" t="s">
        <v>84</v>
      </c>
      <c r="H35" s="23">
        <v>18.22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ht="14.25" x14ac:dyDescent="0.2">
      <c r="A36" s="6" t="s">
        <v>58</v>
      </c>
      <c r="B36" s="13">
        <v>1072</v>
      </c>
      <c r="D36" s="6" t="s">
        <v>57</v>
      </c>
      <c r="E36" s="15">
        <v>20694</v>
      </c>
      <c r="G36" s="6" t="s">
        <v>58</v>
      </c>
      <c r="H36" s="23">
        <v>17.829999999999998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ht="14.25" x14ac:dyDescent="0.2">
      <c r="A37" s="6" t="s">
        <v>76</v>
      </c>
      <c r="B37" s="13">
        <v>528</v>
      </c>
      <c r="D37" s="6" t="s">
        <v>59</v>
      </c>
      <c r="E37" s="5">
        <v>-4606</v>
      </c>
      <c r="G37" s="6" t="s">
        <v>76</v>
      </c>
      <c r="H37" s="23">
        <v>18.100000000000001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ht="14.25" x14ac:dyDescent="0.2">
      <c r="A38" s="6" t="s">
        <v>43</v>
      </c>
      <c r="B38" s="13">
        <f>SUM(B34:B37)</f>
        <v>4759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ht="14.25" x14ac:dyDescent="0.2">
      <c r="A39" s="6" t="s">
        <v>61</v>
      </c>
      <c r="B39" s="13">
        <v>2257</v>
      </c>
      <c r="D39" s="4" t="s">
        <v>62</v>
      </c>
      <c r="G39" s="4" t="s">
        <v>73</v>
      </c>
      <c r="H39" s="22"/>
    </row>
    <row r="40" spans="1:23" ht="14.25" x14ac:dyDescent="0.2">
      <c r="A40" s="6" t="s">
        <v>63</v>
      </c>
      <c r="B40" s="13">
        <v>-2117</v>
      </c>
      <c r="D40" s="6" t="s">
        <v>64</v>
      </c>
      <c r="E40" s="5">
        <v>2936015</v>
      </c>
      <c r="G40" s="6" t="s">
        <v>56</v>
      </c>
      <c r="H40" s="22">
        <v>3.0000000000000001E-3</v>
      </c>
    </row>
    <row r="41" spans="1:23" s="3" customFormat="1" ht="14.25" x14ac:dyDescent="0.2">
      <c r="A41" s="2"/>
      <c r="B41" s="2"/>
      <c r="D41" s="6" t="s">
        <v>65</v>
      </c>
      <c r="E41" s="5">
        <v>12843</v>
      </c>
      <c r="G41" s="6" t="s">
        <v>84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ht="14.25" x14ac:dyDescent="0.2">
      <c r="A42" s="4" t="s">
        <v>85</v>
      </c>
      <c r="B42" s="17"/>
      <c r="D42" s="6" t="s">
        <v>66</v>
      </c>
      <c r="E42" s="5">
        <v>19309</v>
      </c>
      <c r="G42" s="6" t="s">
        <v>58</v>
      </c>
      <c r="H42" s="22">
        <v>2.4E-2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ht="14.25" x14ac:dyDescent="0.2">
      <c r="A43" s="6" t="s">
        <v>56</v>
      </c>
      <c r="B43" s="13">
        <v>2130</v>
      </c>
      <c r="D43" s="6" t="s">
        <v>67</v>
      </c>
      <c r="E43" s="5">
        <v>-6466</v>
      </c>
      <c r="G43" s="6" t="s">
        <v>76</v>
      </c>
      <c r="H43" s="22">
        <v>4.5999999999999999E-2</v>
      </c>
    </row>
    <row r="44" spans="1:23" ht="14.25" x14ac:dyDescent="0.2">
      <c r="A44" s="6" t="s">
        <v>84</v>
      </c>
      <c r="B44" s="13">
        <v>782</v>
      </c>
      <c r="D44" s="6" t="s">
        <v>71</v>
      </c>
      <c r="E44" s="5">
        <f>E40-E45</f>
        <v>305765</v>
      </c>
    </row>
    <row r="45" spans="1:23" ht="14.25" x14ac:dyDescent="0.2">
      <c r="A45" s="6" t="s">
        <v>58</v>
      </c>
      <c r="B45" s="13">
        <v>989</v>
      </c>
      <c r="C45" s="5"/>
      <c r="D45" s="6" t="s">
        <v>70</v>
      </c>
      <c r="E45" s="15">
        <v>2630250</v>
      </c>
      <c r="G45" s="4" t="s">
        <v>77</v>
      </c>
    </row>
    <row r="46" spans="1:23" ht="14.25" x14ac:dyDescent="0.2">
      <c r="A46" s="6" t="s">
        <v>76</v>
      </c>
      <c r="B46" s="13">
        <v>473</v>
      </c>
      <c r="C46" s="5"/>
      <c r="E46" s="5"/>
      <c r="H46" s="25" t="s">
        <v>78</v>
      </c>
      <c r="I46" s="25" t="s">
        <v>79</v>
      </c>
      <c r="J46" s="25" t="s">
        <v>80</v>
      </c>
    </row>
    <row r="47" spans="1:23" ht="14.25" x14ac:dyDescent="0.2">
      <c r="A47" s="6" t="s">
        <v>43</v>
      </c>
      <c r="B47" s="13">
        <f>SUM(B43:B46)</f>
        <v>4374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ht="14.25" x14ac:dyDescent="0.2">
      <c r="A48" s="14"/>
      <c r="B48" s="5"/>
      <c r="E48" s="15"/>
      <c r="F48" s="13"/>
      <c r="G48" s="6" t="s">
        <v>84</v>
      </c>
      <c r="H48" s="13">
        <v>-17</v>
      </c>
      <c r="I48" s="13">
        <v>-29</v>
      </c>
      <c r="J48" s="13">
        <v>-43</v>
      </c>
    </row>
    <row r="49" spans="1:10" ht="14.25" x14ac:dyDescent="0.2">
      <c r="A49" s="14"/>
      <c r="B49" s="5"/>
      <c r="F49" s="13"/>
      <c r="G49" s="6" t="s">
        <v>58</v>
      </c>
      <c r="H49" s="13">
        <v>-20</v>
      </c>
      <c r="I49" s="13">
        <v>-51</v>
      </c>
      <c r="J49" s="13">
        <v>-109</v>
      </c>
    </row>
    <row r="50" spans="1:10" ht="14.25" x14ac:dyDescent="0.2">
      <c r="A50" s="19"/>
      <c r="B50" s="13"/>
      <c r="C50" s="13"/>
      <c r="D50" s="15"/>
      <c r="E50" s="15"/>
      <c r="F50" s="13"/>
      <c r="G50" s="6" t="s">
        <v>76</v>
      </c>
      <c r="H50" s="13">
        <v>-17</v>
      </c>
      <c r="I50" s="13">
        <v>-65</v>
      </c>
      <c r="J50" s="13">
        <v>-199</v>
      </c>
    </row>
    <row r="51" spans="1:10" x14ac:dyDescent="0.15">
      <c r="D51" s="15"/>
      <c r="E51" s="15"/>
    </row>
    <row r="53" spans="1:10" x14ac:dyDescent="0.1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/>
  <dimension ref="A1:W53"/>
  <sheetViews>
    <sheetView topLeftCell="A13" workbookViewId="0">
      <selection activeCell="E34" sqref="E34:E37"/>
    </sheetView>
  </sheetViews>
  <sheetFormatPr defaultColWidth="8.875" defaultRowHeight="13.5" x14ac:dyDescent="0.15"/>
  <cols>
    <col min="1" max="1" width="25.5" style="2" customWidth="1"/>
    <col min="2" max="2" width="21" style="2" customWidth="1"/>
    <col min="3" max="3" width="3.375" style="3" customWidth="1"/>
    <col min="4" max="4" width="22.125" style="2" customWidth="1"/>
    <col min="5" max="5" width="22" style="2" customWidth="1"/>
    <col min="6" max="6" width="1.875" style="3" customWidth="1"/>
    <col min="7" max="7" width="24.625" style="2" customWidth="1"/>
    <col min="8" max="8" width="19.5" style="2" customWidth="1"/>
    <col min="9" max="9" width="21.625" style="2" customWidth="1"/>
    <col min="10" max="10" width="7.125" style="2" customWidth="1"/>
    <col min="11" max="13" width="8.875" style="2"/>
    <col min="14" max="14" width="21.5" style="2" bestFit="1" customWidth="1"/>
    <col min="15" max="16384" width="8.875" style="2"/>
  </cols>
  <sheetData>
    <row r="1" spans="1:10" ht="18" customHeight="1" x14ac:dyDescent="0.25">
      <c r="A1" s="1" t="s">
        <v>0</v>
      </c>
    </row>
    <row r="2" spans="1:10" ht="14.25" x14ac:dyDescent="0.2">
      <c r="A2" s="4" t="s">
        <v>68</v>
      </c>
      <c r="D2" s="4" t="s">
        <v>69</v>
      </c>
      <c r="G2" s="4" t="s">
        <v>1</v>
      </c>
      <c r="I2" s="5"/>
    </row>
    <row r="3" spans="1:10" ht="14.25" x14ac:dyDescent="0.2">
      <c r="A3" s="6" t="s">
        <v>2</v>
      </c>
      <c r="B3" s="5">
        <v>10718157.939999999</v>
      </c>
      <c r="D3" s="6" t="s">
        <v>2</v>
      </c>
      <c r="E3" s="7">
        <v>9527725.3300000001</v>
      </c>
      <c r="G3" s="6" t="s">
        <v>3</v>
      </c>
      <c r="I3" s="8" t="s">
        <v>4</v>
      </c>
      <c r="J3" s="6" t="s">
        <v>5</v>
      </c>
    </row>
    <row r="4" spans="1:10" ht="14.25" x14ac:dyDescent="0.2">
      <c r="A4" s="6" t="s">
        <v>6</v>
      </c>
      <c r="B4" s="7">
        <v>41910293.259999998</v>
      </c>
      <c r="D4" s="6" t="s">
        <v>7</v>
      </c>
      <c r="E4" s="26">
        <v>2490961.7799999998</v>
      </c>
      <c r="H4" s="6" t="s">
        <v>13</v>
      </c>
      <c r="I4" s="9">
        <v>3</v>
      </c>
      <c r="J4" s="9">
        <v>-7</v>
      </c>
    </row>
    <row r="5" spans="1:10" ht="14.25" x14ac:dyDescent="0.2">
      <c r="A5" s="6" t="s">
        <v>9</v>
      </c>
      <c r="B5" s="5">
        <f>B4+B6</f>
        <v>114134591.77000001</v>
      </c>
      <c r="D5" s="6" t="s">
        <v>10</v>
      </c>
      <c r="E5" s="5">
        <v>7036763.5499999998</v>
      </c>
      <c r="H5" s="6" t="s">
        <v>81</v>
      </c>
      <c r="I5" s="9">
        <v>9</v>
      </c>
      <c r="J5" s="9"/>
    </row>
    <row r="6" spans="1:10" ht="14.25" x14ac:dyDescent="0.2">
      <c r="A6" s="6" t="s">
        <v>7</v>
      </c>
      <c r="B6" s="5">
        <v>72224298.510000005</v>
      </c>
      <c r="D6" s="6" t="s">
        <v>12</v>
      </c>
      <c r="E6" s="5"/>
      <c r="H6" s="6" t="s">
        <v>15</v>
      </c>
      <c r="I6" s="9">
        <v>8</v>
      </c>
      <c r="J6" s="9"/>
    </row>
    <row r="7" spans="1:10" ht="14.25" x14ac:dyDescent="0.2">
      <c r="A7" s="6" t="s">
        <v>12</v>
      </c>
      <c r="B7" s="5"/>
      <c r="D7" s="6" t="s">
        <v>14</v>
      </c>
      <c r="E7" s="7">
        <v>10089896.15</v>
      </c>
      <c r="H7" s="6" t="s">
        <v>74</v>
      </c>
      <c r="I7" s="9">
        <v>4</v>
      </c>
      <c r="J7" s="9"/>
    </row>
    <row r="8" spans="1:10" ht="14.25" x14ac:dyDescent="0.2">
      <c r="A8" s="6" t="s">
        <v>14</v>
      </c>
      <c r="B8" s="5">
        <v>115991673.37</v>
      </c>
      <c r="D8" s="6" t="s">
        <v>16</v>
      </c>
      <c r="E8" s="7">
        <v>219.2</v>
      </c>
      <c r="G8" s="6"/>
      <c r="H8" s="6"/>
      <c r="I8" s="9"/>
    </row>
    <row r="9" spans="1:10" ht="14.25" x14ac:dyDescent="0.2">
      <c r="A9" s="6" t="s">
        <v>18</v>
      </c>
      <c r="B9" s="5">
        <v>6140.57</v>
      </c>
      <c r="D9" s="6" t="s">
        <v>19</v>
      </c>
      <c r="E9" s="10">
        <v>462</v>
      </c>
      <c r="H9" s="6"/>
    </row>
    <row r="10" spans="1:10" ht="14.25" x14ac:dyDescent="0.2">
      <c r="A10" s="6" t="s">
        <v>20</v>
      </c>
      <c r="B10" s="5">
        <v>61500000</v>
      </c>
      <c r="D10" s="6" t="s">
        <v>21</v>
      </c>
      <c r="E10" s="5">
        <f>E8+'20180605_Open'!E10</f>
        <v>6534.4000000000005</v>
      </c>
      <c r="G10" s="6"/>
      <c r="H10" s="6" t="s">
        <v>22</v>
      </c>
      <c r="I10" s="10">
        <f>SUM(I4:I7)</f>
        <v>24</v>
      </c>
    </row>
    <row r="11" spans="1:10" ht="14.25" x14ac:dyDescent="0.2">
      <c r="A11" s="6" t="s">
        <v>23</v>
      </c>
      <c r="B11" s="5">
        <f>B9+'20180605_Open'!B11</f>
        <v>77568.62</v>
      </c>
      <c r="D11" s="6"/>
      <c r="E11" s="5"/>
      <c r="G11" s="6"/>
      <c r="H11" s="6" t="s">
        <v>24</v>
      </c>
      <c r="I11" s="10">
        <f>SUM(J4:J7)</f>
        <v>-7</v>
      </c>
    </row>
    <row r="12" spans="1:10" ht="14.25" x14ac:dyDescent="0.2">
      <c r="A12" s="6" t="s">
        <v>16</v>
      </c>
      <c r="B12" s="7">
        <v>1426.62</v>
      </c>
      <c r="E12" s="5"/>
      <c r="G12" s="6" t="s">
        <v>26</v>
      </c>
      <c r="I12" s="5"/>
    </row>
    <row r="13" spans="1:10" ht="14.25" x14ac:dyDescent="0.2">
      <c r="A13" s="6" t="s">
        <v>21</v>
      </c>
      <c r="B13" s="5">
        <f>B12+'20180605_Open'!B13</f>
        <v>8375.09</v>
      </c>
      <c r="E13" s="5"/>
      <c r="G13" s="6"/>
      <c r="H13" s="6" t="s">
        <v>28</v>
      </c>
      <c r="I13" s="11">
        <v>19205940</v>
      </c>
    </row>
    <row r="14" spans="1:10" ht="14.25" x14ac:dyDescent="0.2">
      <c r="A14" s="6" t="s">
        <v>29</v>
      </c>
      <c r="B14" s="10">
        <v>15545361</v>
      </c>
      <c r="G14" s="6"/>
      <c r="H14" s="6" t="s">
        <v>30</v>
      </c>
      <c r="I14" s="11">
        <v>-5639340</v>
      </c>
    </row>
    <row r="15" spans="1:10" ht="14.25" x14ac:dyDescent="0.2">
      <c r="A15" s="6" t="s">
        <v>31</v>
      </c>
      <c r="B15" s="5"/>
      <c r="G15" s="6"/>
      <c r="H15" s="6" t="s">
        <v>32</v>
      </c>
      <c r="I15" s="11">
        <f>I13+I14</f>
        <v>13566600</v>
      </c>
    </row>
    <row r="16" spans="1:10" ht="14.25" x14ac:dyDescent="0.2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ht="14.25" x14ac:dyDescent="0.2">
      <c r="A17" s="12"/>
      <c r="B17" s="5"/>
      <c r="G17" s="6" t="s">
        <v>34</v>
      </c>
      <c r="H17" s="5"/>
      <c r="I17" s="11">
        <v>2127219.59</v>
      </c>
    </row>
    <row r="18" spans="1:14" ht="14.25" x14ac:dyDescent="0.2">
      <c r="G18" s="6" t="s">
        <v>10</v>
      </c>
      <c r="H18" s="5"/>
      <c r="I18" s="11">
        <v>2883105</v>
      </c>
    </row>
    <row r="19" spans="1:14" ht="14.25" x14ac:dyDescent="0.2">
      <c r="A19" s="5"/>
      <c r="G19" s="6" t="s">
        <v>35</v>
      </c>
      <c r="H19" s="5"/>
      <c r="I19" s="11">
        <f>I17+I18-I16</f>
        <v>-218492.04999999981</v>
      </c>
    </row>
    <row r="20" spans="1:14" ht="14.25" x14ac:dyDescent="0.2">
      <c r="D20" s="5"/>
      <c r="G20" s="6" t="s">
        <v>36</v>
      </c>
      <c r="I20" s="11"/>
    </row>
    <row r="21" spans="1:14" ht="14.25" x14ac:dyDescent="0.2">
      <c r="G21" s="6"/>
      <c r="H21" s="6" t="s">
        <v>38</v>
      </c>
      <c r="I21" s="11">
        <v>5301.82</v>
      </c>
      <c r="N21" s="5"/>
    </row>
    <row r="22" spans="1:14" ht="14.25" x14ac:dyDescent="0.2">
      <c r="G22" s="6"/>
      <c r="H22" s="6" t="s">
        <v>39</v>
      </c>
      <c r="I22" s="11"/>
    </row>
    <row r="23" spans="1:14" ht="14.25" x14ac:dyDescent="0.2">
      <c r="G23" s="6"/>
      <c r="H23" s="6" t="s">
        <v>41</v>
      </c>
      <c r="I23" s="11"/>
      <c r="N23" s="5"/>
    </row>
    <row r="24" spans="1:14" ht="14.25" x14ac:dyDescent="0.2">
      <c r="A24" s="4" t="s">
        <v>40</v>
      </c>
      <c r="H24" s="6" t="s">
        <v>43</v>
      </c>
      <c r="I24" s="11">
        <f>SUM(I21:I23)</f>
        <v>5301.82</v>
      </c>
    </row>
    <row r="25" spans="1:14" ht="14.25" x14ac:dyDescent="0.2">
      <c r="A25" s="6" t="s">
        <v>42</v>
      </c>
      <c r="B25" s="5">
        <f>B8+E7+I16+B45</f>
        <v>131310386.16000001</v>
      </c>
      <c r="H25" s="6" t="s">
        <v>45</v>
      </c>
      <c r="I25" s="5">
        <v>222.21</v>
      </c>
    </row>
    <row r="26" spans="1:14" ht="14.25" x14ac:dyDescent="0.2">
      <c r="A26" s="6" t="s">
        <v>44</v>
      </c>
      <c r="B26" s="5">
        <f>B4+E5+I18</f>
        <v>51830161.809999995</v>
      </c>
      <c r="G26" s="6"/>
      <c r="H26" s="6" t="s">
        <v>47</v>
      </c>
      <c r="I26" s="5"/>
    </row>
    <row r="27" spans="1:14" ht="14.25" x14ac:dyDescent="0.2">
      <c r="A27" s="6" t="s">
        <v>46</v>
      </c>
      <c r="B27" s="5">
        <f>$B$13+$E$10+$I$24</f>
        <v>20211.310000000001</v>
      </c>
    </row>
    <row r="28" spans="1:14" ht="14.25" x14ac:dyDescent="0.2">
      <c r="A28" s="6" t="s">
        <v>48</v>
      </c>
      <c r="B28" s="5">
        <f>B12+E8+I25</f>
        <v>1868.03</v>
      </c>
    </row>
    <row r="29" spans="1:14" ht="14.25" x14ac:dyDescent="0.2">
      <c r="A29" s="6"/>
      <c r="B29" s="5"/>
    </row>
    <row r="30" spans="1:14" ht="14.25" x14ac:dyDescent="0.2">
      <c r="G30" s="6"/>
      <c r="H30" s="6"/>
      <c r="I30" s="5"/>
    </row>
    <row r="31" spans="1:14" s="3" customFormat="1" x14ac:dyDescent="0.15">
      <c r="J31" s="2"/>
    </row>
    <row r="32" spans="1:14" ht="15.75" x14ac:dyDescent="0.25">
      <c r="A32" s="1" t="s">
        <v>49</v>
      </c>
      <c r="G32" s="14"/>
    </row>
    <row r="33" spans="1:23" s="3" customFormat="1" ht="14.25" x14ac:dyDescent="0.2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ht="14.25" x14ac:dyDescent="0.2">
      <c r="A34" s="6" t="s">
        <v>56</v>
      </c>
      <c r="B34" s="13">
        <v>2130</v>
      </c>
      <c r="D34" s="6" t="s">
        <v>53</v>
      </c>
      <c r="E34" s="5">
        <v>-342341</v>
      </c>
      <c r="G34" s="6" t="s">
        <v>56</v>
      </c>
      <c r="H34" s="23">
        <v>18.86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ht="14.25" x14ac:dyDescent="0.2">
      <c r="A35" s="6" t="s">
        <v>84</v>
      </c>
      <c r="B35" s="13">
        <v>782</v>
      </c>
      <c r="D35" s="6" t="s">
        <v>55</v>
      </c>
      <c r="E35" s="15">
        <v>860582</v>
      </c>
      <c r="G35" s="6" t="s">
        <v>84</v>
      </c>
      <c r="H35" s="23">
        <v>18.37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ht="14.25" x14ac:dyDescent="0.2">
      <c r="A36" s="6" t="s">
        <v>58</v>
      </c>
      <c r="B36" s="13">
        <v>989</v>
      </c>
      <c r="D36" s="6" t="s">
        <v>57</v>
      </c>
      <c r="E36" s="15">
        <v>23208</v>
      </c>
      <c r="G36" s="6" t="s">
        <v>58</v>
      </c>
      <c r="H36" s="23">
        <v>17.75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ht="14.25" x14ac:dyDescent="0.2">
      <c r="A37" s="6" t="s">
        <v>76</v>
      </c>
      <c r="B37" s="13">
        <v>473</v>
      </c>
      <c r="D37" s="6" t="s">
        <v>59</v>
      </c>
      <c r="E37" s="5">
        <v>-4664</v>
      </c>
      <c r="G37" s="6" t="s">
        <v>76</v>
      </c>
      <c r="H37" s="23">
        <v>18.239999999999998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ht="14.25" x14ac:dyDescent="0.2">
      <c r="A38" s="6" t="s">
        <v>43</v>
      </c>
      <c r="B38" s="13">
        <f>SUM(B34:B37)</f>
        <v>4374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ht="14.25" x14ac:dyDescent="0.2">
      <c r="A39" s="6" t="s">
        <v>61</v>
      </c>
      <c r="B39" s="13">
        <v>2257</v>
      </c>
      <c r="D39" s="4" t="s">
        <v>62</v>
      </c>
      <c r="G39" s="4" t="s">
        <v>73</v>
      </c>
      <c r="H39" s="22"/>
    </row>
    <row r="40" spans="1:23" ht="14.25" x14ac:dyDescent="0.2">
      <c r="A40" s="6" t="s">
        <v>63</v>
      </c>
      <c r="B40" s="13">
        <v>-2117</v>
      </c>
      <c r="D40" s="6" t="s">
        <v>64</v>
      </c>
      <c r="E40" s="5">
        <v>2923172</v>
      </c>
      <c r="G40" s="6" t="s">
        <v>56</v>
      </c>
      <c r="H40" s="22">
        <v>3.0000000000000001E-3</v>
      </c>
    </row>
    <row r="41" spans="1:23" s="3" customFormat="1" ht="14.25" x14ac:dyDescent="0.2">
      <c r="A41" s="2"/>
      <c r="B41" s="2"/>
      <c r="D41" s="6" t="s">
        <v>65</v>
      </c>
      <c r="E41" s="5">
        <v>9176</v>
      </c>
      <c r="G41" s="6" t="s">
        <v>84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ht="14.25" x14ac:dyDescent="0.2">
      <c r="A42" s="4" t="s">
        <v>85</v>
      </c>
      <c r="B42" s="17"/>
      <c r="D42" s="6" t="s">
        <v>66</v>
      </c>
      <c r="E42" s="5">
        <v>39900</v>
      </c>
      <c r="G42" s="6" t="s">
        <v>58</v>
      </c>
      <c r="H42" s="22">
        <v>2.1999999999999999E-2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ht="14.25" x14ac:dyDescent="0.2">
      <c r="A43" s="6" t="s">
        <v>56</v>
      </c>
      <c r="B43" s="13"/>
      <c r="D43" s="6" t="s">
        <v>67</v>
      </c>
      <c r="E43" s="5">
        <v>-30725</v>
      </c>
      <c r="G43" s="6" t="s">
        <v>76</v>
      </c>
      <c r="H43" s="22">
        <v>4.1000000000000002E-2</v>
      </c>
    </row>
    <row r="44" spans="1:23" ht="14.25" x14ac:dyDescent="0.2">
      <c r="A44" s="6" t="s">
        <v>84</v>
      </c>
      <c r="B44" s="13"/>
      <c r="D44" s="6" t="s">
        <v>71</v>
      </c>
      <c r="E44" s="5">
        <f>E40-E45</f>
        <v>292922</v>
      </c>
    </row>
    <row r="45" spans="1:23" ht="14.25" x14ac:dyDescent="0.2">
      <c r="A45" s="6" t="s">
        <v>58</v>
      </c>
      <c r="B45" s="13"/>
      <c r="C45" s="5"/>
      <c r="D45" s="6" t="s">
        <v>70</v>
      </c>
      <c r="E45" s="15">
        <v>2630250</v>
      </c>
      <c r="G45" s="4" t="s">
        <v>77</v>
      </c>
    </row>
    <row r="46" spans="1:23" ht="14.25" x14ac:dyDescent="0.2">
      <c r="A46" s="6" t="s">
        <v>76</v>
      </c>
      <c r="B46" s="13"/>
      <c r="C46" s="5"/>
      <c r="E46" s="5"/>
      <c r="H46" s="25" t="s">
        <v>78</v>
      </c>
      <c r="I46" s="25" t="s">
        <v>79</v>
      </c>
      <c r="J46" s="25" t="s">
        <v>80</v>
      </c>
    </row>
    <row r="47" spans="1:23" ht="14.25" x14ac:dyDescent="0.2">
      <c r="A47" s="6" t="s">
        <v>43</v>
      </c>
      <c r="B47" s="13">
        <f>SUM(B43:B46)</f>
        <v>0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ht="14.25" x14ac:dyDescent="0.2">
      <c r="A48" s="14"/>
      <c r="B48" s="5"/>
      <c r="E48" s="15"/>
      <c r="F48" s="13"/>
      <c r="G48" s="6" t="s">
        <v>84</v>
      </c>
      <c r="H48" s="13">
        <v>-17</v>
      </c>
      <c r="I48" s="13">
        <v>-30</v>
      </c>
      <c r="J48" s="13">
        <v>-45</v>
      </c>
    </row>
    <row r="49" spans="1:10" ht="14.25" x14ac:dyDescent="0.2">
      <c r="A49" s="14"/>
      <c r="B49" s="5"/>
      <c r="F49" s="13"/>
      <c r="G49" s="6" t="s">
        <v>58</v>
      </c>
      <c r="H49" s="13">
        <v>-21</v>
      </c>
      <c r="I49" s="13">
        <v>-52</v>
      </c>
      <c r="J49" s="13">
        <v>-109</v>
      </c>
    </row>
    <row r="50" spans="1:10" ht="14.25" x14ac:dyDescent="0.2">
      <c r="A50" s="19"/>
      <c r="B50" s="13"/>
      <c r="C50" s="13"/>
      <c r="D50" s="15"/>
      <c r="E50" s="15"/>
      <c r="F50" s="13"/>
      <c r="G50" s="6" t="s">
        <v>76</v>
      </c>
      <c r="H50" s="13">
        <v>-20</v>
      </c>
      <c r="I50" s="13">
        <v>-67</v>
      </c>
      <c r="J50" s="13">
        <v>-201</v>
      </c>
    </row>
    <row r="51" spans="1:10" x14ac:dyDescent="0.15">
      <c r="D51" s="15"/>
      <c r="E51" s="15"/>
    </row>
    <row r="53" spans="1:10" x14ac:dyDescent="0.1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A1:W53"/>
  <sheetViews>
    <sheetView topLeftCell="A13" workbookViewId="0">
      <selection activeCell="B35" sqref="B35"/>
    </sheetView>
  </sheetViews>
  <sheetFormatPr defaultColWidth="8.875" defaultRowHeight="13.5" x14ac:dyDescent="0.15"/>
  <cols>
    <col min="1" max="1" width="25.5" style="2" customWidth="1"/>
    <col min="2" max="2" width="21" style="2" customWidth="1"/>
    <col min="3" max="3" width="3.375" style="3" customWidth="1"/>
    <col min="4" max="4" width="22.125" style="2" customWidth="1"/>
    <col min="5" max="5" width="22" style="2" customWidth="1"/>
    <col min="6" max="6" width="1.875" style="3" customWidth="1"/>
    <col min="7" max="7" width="24.625" style="2" customWidth="1"/>
    <col min="8" max="8" width="19.5" style="2" customWidth="1"/>
    <col min="9" max="9" width="21.625" style="2" customWidth="1"/>
    <col min="10" max="10" width="7.125" style="2" customWidth="1"/>
    <col min="11" max="13" width="8.875" style="2"/>
    <col min="14" max="14" width="21.5" style="2" bestFit="1" customWidth="1"/>
    <col min="15" max="16384" width="8.875" style="2"/>
  </cols>
  <sheetData>
    <row r="1" spans="1:10" ht="18" customHeight="1" x14ac:dyDescent="0.25">
      <c r="A1" s="1" t="s">
        <v>0</v>
      </c>
    </row>
    <row r="2" spans="1:10" ht="14.25" x14ac:dyDescent="0.2">
      <c r="A2" s="4" t="s">
        <v>68</v>
      </c>
      <c r="D2" s="4" t="s">
        <v>69</v>
      </c>
      <c r="G2" s="4" t="s">
        <v>1</v>
      </c>
      <c r="I2" s="5"/>
    </row>
    <row r="3" spans="1:10" ht="14.25" x14ac:dyDescent="0.2">
      <c r="A3" s="6" t="s">
        <v>2</v>
      </c>
      <c r="B3" s="5">
        <v>9550849.7100000009</v>
      </c>
      <c r="D3" s="6" t="s">
        <v>2</v>
      </c>
      <c r="E3" s="7">
        <v>9494423.3499999996</v>
      </c>
      <c r="G3" s="6" t="s">
        <v>3</v>
      </c>
      <c r="I3" s="8" t="s">
        <v>4</v>
      </c>
      <c r="J3" s="6" t="s">
        <v>5</v>
      </c>
    </row>
    <row r="4" spans="1:10" ht="14.25" x14ac:dyDescent="0.2">
      <c r="A4" s="6" t="s">
        <v>6</v>
      </c>
      <c r="B4" s="7">
        <v>32893994.25</v>
      </c>
      <c r="D4" s="6" t="s">
        <v>7</v>
      </c>
      <c r="E4" s="26">
        <v>3608709.7</v>
      </c>
      <c r="H4" s="6" t="s">
        <v>13</v>
      </c>
      <c r="I4" s="9">
        <v>3</v>
      </c>
      <c r="J4" s="9">
        <v>-2</v>
      </c>
    </row>
    <row r="5" spans="1:10" ht="14.25" x14ac:dyDescent="0.2">
      <c r="A5" s="6" t="s">
        <v>9</v>
      </c>
      <c r="B5" s="5">
        <f>B4+B6</f>
        <v>113952271.51000001</v>
      </c>
      <c r="D5" s="6" t="s">
        <v>10</v>
      </c>
      <c r="E5" s="5">
        <v>5885713.6500000004</v>
      </c>
      <c r="H5" s="6" t="s">
        <v>81</v>
      </c>
      <c r="I5" s="9">
        <v>9</v>
      </c>
      <c r="J5" s="9"/>
    </row>
    <row r="6" spans="1:10" ht="14.25" x14ac:dyDescent="0.2">
      <c r="A6" s="6" t="s">
        <v>7</v>
      </c>
      <c r="B6" s="5">
        <v>81058277.260000005</v>
      </c>
      <c r="D6" s="6" t="s">
        <v>12</v>
      </c>
      <c r="E6" s="5"/>
      <c r="H6" s="6" t="s">
        <v>15</v>
      </c>
      <c r="I6" s="9">
        <v>7</v>
      </c>
      <c r="J6" s="9"/>
    </row>
    <row r="7" spans="1:10" ht="14.25" x14ac:dyDescent="0.2">
      <c r="A7" s="6" t="s">
        <v>12</v>
      </c>
      <c r="B7" s="5"/>
      <c r="D7" s="6" t="s">
        <v>14</v>
      </c>
      <c r="E7" s="7">
        <v>10089896.15</v>
      </c>
      <c r="H7" s="6" t="s">
        <v>74</v>
      </c>
      <c r="I7" s="9">
        <v>4</v>
      </c>
      <c r="J7" s="9"/>
    </row>
    <row r="8" spans="1:10" ht="14.25" x14ac:dyDescent="0.2">
      <c r="A8" s="6" t="s">
        <v>14</v>
      </c>
      <c r="B8" s="5">
        <v>115991673.37</v>
      </c>
      <c r="D8" s="6" t="s">
        <v>16</v>
      </c>
      <c r="E8" s="7">
        <v>1001.6</v>
      </c>
      <c r="G8" s="6"/>
      <c r="H8" s="6"/>
      <c r="I8" s="9"/>
    </row>
    <row r="9" spans="1:10" ht="14.25" x14ac:dyDescent="0.2">
      <c r="A9" s="6" t="s">
        <v>18</v>
      </c>
      <c r="B9" s="5">
        <v>7427.55</v>
      </c>
      <c r="D9" s="6" t="s">
        <v>19</v>
      </c>
      <c r="E9" s="10"/>
      <c r="H9" s="6"/>
    </row>
    <row r="10" spans="1:10" ht="14.25" x14ac:dyDescent="0.2">
      <c r="A10" s="6" t="s">
        <v>20</v>
      </c>
      <c r="B10" s="5">
        <v>71500000</v>
      </c>
      <c r="D10" s="6" t="s">
        <v>21</v>
      </c>
      <c r="E10" s="5">
        <f>E8+'20180604_Open'!E10</f>
        <v>6315.2000000000007</v>
      </c>
      <c r="G10" s="6"/>
      <c r="H10" s="6" t="s">
        <v>22</v>
      </c>
      <c r="I10" s="10">
        <f>SUM(I4:I7)</f>
        <v>23</v>
      </c>
    </row>
    <row r="11" spans="1:10" ht="14.25" x14ac:dyDescent="0.2">
      <c r="A11" s="6" t="s">
        <v>23</v>
      </c>
      <c r="B11" s="5">
        <f>B9+'20180604_Open'!B11</f>
        <v>71428.05</v>
      </c>
      <c r="D11" s="6"/>
      <c r="E11" s="5"/>
      <c r="G11" s="6"/>
      <c r="H11" s="6" t="s">
        <v>24</v>
      </c>
      <c r="I11" s="10">
        <f>SUM(J4:J7)</f>
        <v>-2</v>
      </c>
    </row>
    <row r="12" spans="1:10" ht="14.25" x14ac:dyDescent="0.2">
      <c r="A12" s="6" t="s">
        <v>16</v>
      </c>
      <c r="B12" s="7">
        <v>260.12</v>
      </c>
      <c r="E12" s="5"/>
      <c r="G12" s="6" t="s">
        <v>26</v>
      </c>
      <c r="I12" s="5"/>
    </row>
    <row r="13" spans="1:10" ht="14.25" x14ac:dyDescent="0.2">
      <c r="A13" s="6" t="s">
        <v>21</v>
      </c>
      <c r="B13" s="5">
        <f>B12+'20180604_Open'!B13</f>
        <v>6948.4699999999993</v>
      </c>
      <c r="E13" s="5"/>
      <c r="G13" s="6"/>
      <c r="H13" s="6" t="s">
        <v>28</v>
      </c>
      <c r="I13" s="11">
        <v>18333480</v>
      </c>
    </row>
    <row r="14" spans="1:10" ht="14.25" x14ac:dyDescent="0.2">
      <c r="A14" s="6" t="s">
        <v>29</v>
      </c>
      <c r="B14" s="10">
        <v>12246461</v>
      </c>
      <c r="G14" s="6"/>
      <c r="H14" s="6" t="s">
        <v>30</v>
      </c>
      <c r="I14" s="11">
        <v>-1605720</v>
      </c>
    </row>
    <row r="15" spans="1:10" ht="14.25" x14ac:dyDescent="0.2">
      <c r="A15" s="6" t="s">
        <v>31</v>
      </c>
      <c r="B15" s="5"/>
      <c r="G15" s="6"/>
      <c r="H15" s="6" t="s">
        <v>32</v>
      </c>
      <c r="I15" s="11">
        <f>I13+I14</f>
        <v>16727760</v>
      </c>
    </row>
    <row r="16" spans="1:10" ht="14.25" x14ac:dyDescent="0.2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ht="14.25" x14ac:dyDescent="0.2">
      <c r="A17" s="12"/>
      <c r="B17" s="5"/>
      <c r="G17" s="6" t="s">
        <v>34</v>
      </c>
      <c r="H17" s="5"/>
      <c r="I17" s="11">
        <v>2199921.7999999998</v>
      </c>
    </row>
    <row r="18" spans="1:14" ht="14.25" x14ac:dyDescent="0.2">
      <c r="G18" s="6" t="s">
        <v>10</v>
      </c>
      <c r="H18" s="5"/>
      <c r="I18" s="11">
        <v>2748915</v>
      </c>
    </row>
    <row r="19" spans="1:14" ht="14.25" x14ac:dyDescent="0.2">
      <c r="A19" s="5"/>
      <c r="G19" s="6" t="s">
        <v>35</v>
      </c>
      <c r="H19" s="5"/>
      <c r="I19" s="11">
        <f>I17+I18-I16</f>
        <v>-279979.83999999985</v>
      </c>
    </row>
    <row r="20" spans="1:14" ht="14.25" x14ac:dyDescent="0.2">
      <c r="D20" s="5"/>
      <c r="G20" s="6" t="s">
        <v>36</v>
      </c>
      <c r="I20" s="11"/>
    </row>
    <row r="21" spans="1:14" ht="14.25" x14ac:dyDescent="0.2">
      <c r="G21" s="6"/>
      <c r="H21" s="6" t="s">
        <v>38</v>
      </c>
      <c r="I21" s="11">
        <v>5079.6099999999997</v>
      </c>
      <c r="N21" s="5"/>
    </row>
    <row r="22" spans="1:14" ht="14.25" x14ac:dyDescent="0.2">
      <c r="G22" s="6"/>
      <c r="H22" s="6" t="s">
        <v>39</v>
      </c>
      <c r="I22" s="11"/>
    </row>
    <row r="23" spans="1:14" ht="14.25" x14ac:dyDescent="0.2">
      <c r="G23" s="6"/>
      <c r="H23" s="6" t="s">
        <v>41</v>
      </c>
      <c r="I23" s="11"/>
      <c r="N23" s="5"/>
    </row>
    <row r="24" spans="1:14" ht="14.25" x14ac:dyDescent="0.2">
      <c r="A24" s="4" t="s">
        <v>40</v>
      </c>
      <c r="H24" s="6" t="s">
        <v>43</v>
      </c>
      <c r="I24" s="11">
        <f>SUM(I21:I23)</f>
        <v>5079.6099999999997</v>
      </c>
    </row>
    <row r="25" spans="1:14" ht="14.25" x14ac:dyDescent="0.2">
      <c r="A25" s="6" t="s">
        <v>42</v>
      </c>
      <c r="B25" s="5">
        <f>B8+E7+I16+B45</f>
        <v>131310386.16000001</v>
      </c>
      <c r="H25" s="6" t="s">
        <v>45</v>
      </c>
      <c r="I25" s="5">
        <v>74.05</v>
      </c>
    </row>
    <row r="26" spans="1:14" ht="14.25" x14ac:dyDescent="0.2">
      <c r="A26" s="6" t="s">
        <v>44</v>
      </c>
      <c r="B26" s="5">
        <f>B4+E5+I18</f>
        <v>41528622.899999999</v>
      </c>
      <c r="G26" s="6"/>
      <c r="H26" s="6" t="s">
        <v>47</v>
      </c>
      <c r="I26" s="5"/>
    </row>
    <row r="27" spans="1:14" ht="14.25" x14ac:dyDescent="0.2">
      <c r="A27" s="6" t="s">
        <v>46</v>
      </c>
      <c r="B27" s="5">
        <f>$B$13+$E$10+$I$24</f>
        <v>18343.28</v>
      </c>
    </row>
    <row r="28" spans="1:14" ht="14.25" x14ac:dyDescent="0.2">
      <c r="A28" s="6" t="s">
        <v>48</v>
      </c>
      <c r="B28" s="5">
        <f>B12+E8+I25</f>
        <v>1335.77</v>
      </c>
    </row>
    <row r="29" spans="1:14" ht="14.25" x14ac:dyDescent="0.2">
      <c r="A29" s="6"/>
      <c r="B29" s="5"/>
    </row>
    <row r="30" spans="1:14" ht="14.25" x14ac:dyDescent="0.2">
      <c r="G30" s="6"/>
      <c r="H30" s="6"/>
      <c r="I30" s="5"/>
    </row>
    <row r="31" spans="1:14" s="3" customFormat="1" x14ac:dyDescent="0.15">
      <c r="J31" s="2"/>
    </row>
    <row r="32" spans="1:14" ht="15.75" x14ac:dyDescent="0.25">
      <c r="A32" s="1" t="s">
        <v>49</v>
      </c>
      <c r="G32" s="14"/>
    </row>
    <row r="33" spans="1:23" s="3" customFormat="1" ht="14.25" x14ac:dyDescent="0.2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ht="14.25" x14ac:dyDescent="0.2">
      <c r="A34" s="6" t="s">
        <v>56</v>
      </c>
      <c r="B34" s="13"/>
      <c r="D34" s="6" t="s">
        <v>53</v>
      </c>
      <c r="E34" s="5">
        <v>-1162709</v>
      </c>
      <c r="G34" s="6" t="s">
        <v>56</v>
      </c>
      <c r="H34" s="23">
        <v>18.93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ht="14.25" x14ac:dyDescent="0.2">
      <c r="A35" s="6" t="s">
        <v>84</v>
      </c>
      <c r="B35" s="13"/>
      <c r="D35" s="6" t="s">
        <v>55</v>
      </c>
      <c r="E35" s="15">
        <v>79485</v>
      </c>
      <c r="G35" s="6" t="s">
        <v>84</v>
      </c>
      <c r="H35" s="23">
        <v>18.87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ht="14.25" x14ac:dyDescent="0.2">
      <c r="A36" s="6" t="s">
        <v>58</v>
      </c>
      <c r="B36" s="13"/>
      <c r="D36" s="6" t="s">
        <v>57</v>
      </c>
      <c r="E36" s="15">
        <v>21262</v>
      </c>
      <c r="G36" s="6" t="s">
        <v>58</v>
      </c>
      <c r="H36" s="23">
        <v>18.059999999999999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ht="14.25" x14ac:dyDescent="0.2">
      <c r="A37" s="6" t="s">
        <v>76</v>
      </c>
      <c r="B37" s="13"/>
      <c r="D37" s="6" t="s">
        <v>59</v>
      </c>
      <c r="E37" s="5">
        <v>-4650</v>
      </c>
      <c r="G37" s="6" t="s">
        <v>76</v>
      </c>
      <c r="H37" s="23">
        <v>18.43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ht="14.25" x14ac:dyDescent="0.2">
      <c r="A38" s="6" t="s">
        <v>43</v>
      </c>
      <c r="B38" s="13">
        <f>SUM(B34:B37)</f>
        <v>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ht="14.25" x14ac:dyDescent="0.2">
      <c r="A39" s="6" t="s">
        <v>61</v>
      </c>
      <c r="B39" s="13"/>
      <c r="D39" s="4" t="s">
        <v>62</v>
      </c>
      <c r="G39" s="4" t="s">
        <v>73</v>
      </c>
      <c r="H39" s="22"/>
    </row>
    <row r="40" spans="1:23" ht="14.25" x14ac:dyDescent="0.2">
      <c r="A40" s="6" t="s">
        <v>63</v>
      </c>
      <c r="B40" s="13"/>
      <c r="D40" s="6" t="s">
        <v>64</v>
      </c>
      <c r="E40" s="5">
        <v>2913997</v>
      </c>
      <c r="G40" s="6" t="s">
        <v>56</v>
      </c>
      <c r="H40" s="22">
        <v>3.0000000000000001E-3</v>
      </c>
    </row>
    <row r="41" spans="1:23" s="3" customFormat="1" ht="14.25" x14ac:dyDescent="0.2">
      <c r="A41" s="2"/>
      <c r="B41" s="2"/>
      <c r="D41" s="6" t="s">
        <v>65</v>
      </c>
      <c r="E41" s="5">
        <v>43173</v>
      </c>
      <c r="G41" s="6" t="s">
        <v>84</v>
      </c>
      <c r="H41" s="22">
        <v>7.0000000000000001E-3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ht="14.25" x14ac:dyDescent="0.2">
      <c r="A42" s="4" t="s">
        <v>85</v>
      </c>
      <c r="B42" s="17"/>
      <c r="D42" s="6" t="s">
        <v>66</v>
      </c>
      <c r="E42" s="5">
        <v>-2874</v>
      </c>
      <c r="G42" s="6" t="s">
        <v>58</v>
      </c>
      <c r="H42" s="22">
        <v>1.9E-2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ht="14.25" x14ac:dyDescent="0.2">
      <c r="A43" s="6" t="s">
        <v>56</v>
      </c>
      <c r="B43" s="13"/>
      <c r="D43" s="6" t="s">
        <v>67</v>
      </c>
      <c r="E43" s="5">
        <v>46047</v>
      </c>
      <c r="G43" s="6" t="s">
        <v>76</v>
      </c>
      <c r="H43" s="22">
        <v>3.6999999999999998E-2</v>
      </c>
    </row>
    <row r="44" spans="1:23" ht="14.25" x14ac:dyDescent="0.2">
      <c r="A44" s="6" t="s">
        <v>84</v>
      </c>
      <c r="B44" s="13"/>
      <c r="D44" s="6" t="s">
        <v>71</v>
      </c>
      <c r="E44" s="5">
        <f>E40-E45</f>
        <v>283747</v>
      </c>
    </row>
    <row r="45" spans="1:23" ht="14.25" x14ac:dyDescent="0.2">
      <c r="A45" s="6" t="s">
        <v>58</v>
      </c>
      <c r="B45" s="13"/>
      <c r="C45" s="5"/>
      <c r="D45" s="6" t="s">
        <v>70</v>
      </c>
      <c r="E45" s="15">
        <v>2630250</v>
      </c>
      <c r="G45" s="4" t="s">
        <v>77</v>
      </c>
    </row>
    <row r="46" spans="1:23" ht="14.25" x14ac:dyDescent="0.2">
      <c r="A46" s="6" t="s">
        <v>76</v>
      </c>
      <c r="B46" s="13"/>
      <c r="C46" s="5"/>
      <c r="E46" s="5"/>
      <c r="H46" s="25" t="s">
        <v>78</v>
      </c>
      <c r="I46" s="25" t="s">
        <v>79</v>
      </c>
      <c r="J46" s="25" t="s">
        <v>80</v>
      </c>
    </row>
    <row r="47" spans="1:23" ht="14.25" x14ac:dyDescent="0.2">
      <c r="A47" s="6" t="s">
        <v>43</v>
      </c>
      <c r="B47" s="13">
        <f>SUM(B43:B46)</f>
        <v>0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ht="14.25" x14ac:dyDescent="0.2">
      <c r="A48" s="14"/>
      <c r="B48" s="5"/>
      <c r="E48" s="15"/>
      <c r="F48" s="13"/>
      <c r="G48" s="6" t="s">
        <v>84</v>
      </c>
      <c r="H48" s="13">
        <v>-19</v>
      </c>
      <c r="I48" s="13">
        <v>-30</v>
      </c>
      <c r="J48" s="13">
        <v>-43</v>
      </c>
    </row>
    <row r="49" spans="1:10" ht="14.25" x14ac:dyDescent="0.2">
      <c r="A49" s="14"/>
      <c r="B49" s="5"/>
      <c r="F49" s="13"/>
      <c r="G49" s="6" t="s">
        <v>58</v>
      </c>
      <c r="H49" s="13">
        <v>-22</v>
      </c>
      <c r="I49" s="13">
        <v>-47</v>
      </c>
      <c r="J49" s="13">
        <v>-111</v>
      </c>
    </row>
    <row r="50" spans="1:10" ht="14.25" x14ac:dyDescent="0.2">
      <c r="A50" s="19"/>
      <c r="B50" s="13"/>
      <c r="C50" s="13"/>
      <c r="D50" s="15"/>
      <c r="E50" s="15"/>
      <c r="F50" s="13"/>
      <c r="G50" s="6" t="s">
        <v>76</v>
      </c>
      <c r="H50" s="13">
        <v>-23</v>
      </c>
      <c r="I50" s="13">
        <v>-60</v>
      </c>
      <c r="J50" s="13">
        <v>-186</v>
      </c>
    </row>
    <row r="51" spans="1:10" x14ac:dyDescent="0.15">
      <c r="D51" s="15"/>
      <c r="E51" s="15"/>
    </row>
    <row r="53" spans="1:10" x14ac:dyDescent="0.1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W53"/>
  <sheetViews>
    <sheetView topLeftCell="A31" workbookViewId="0">
      <selection activeCell="B38" sqref="B38"/>
    </sheetView>
  </sheetViews>
  <sheetFormatPr defaultColWidth="8.875" defaultRowHeight="13.5" x14ac:dyDescent="0.15"/>
  <cols>
    <col min="1" max="1" width="25.5" style="2" customWidth="1"/>
    <col min="2" max="2" width="21" style="2" customWidth="1"/>
    <col min="3" max="3" width="3.375" style="3" customWidth="1"/>
    <col min="4" max="4" width="22.125" style="2" customWidth="1"/>
    <col min="5" max="5" width="22" style="2" customWidth="1"/>
    <col min="6" max="6" width="1.875" style="3" customWidth="1"/>
    <col min="7" max="7" width="24.625" style="2" customWidth="1"/>
    <col min="8" max="8" width="19.5" style="2" customWidth="1"/>
    <col min="9" max="9" width="21.625" style="2" customWidth="1"/>
    <col min="10" max="10" width="7.125" style="2" customWidth="1"/>
    <col min="11" max="13" width="8.875" style="2"/>
    <col min="14" max="14" width="21.5" style="2" bestFit="1" customWidth="1"/>
    <col min="15" max="16384" width="8.875" style="2"/>
  </cols>
  <sheetData>
    <row r="1" spans="1:10" ht="18" customHeight="1" x14ac:dyDescent="0.25">
      <c r="A1" s="1" t="s">
        <v>0</v>
      </c>
    </row>
    <row r="2" spans="1:10" ht="14.25" x14ac:dyDescent="0.2">
      <c r="A2" s="4" t="s">
        <v>68</v>
      </c>
      <c r="D2" s="4" t="s">
        <v>69</v>
      </c>
      <c r="G2" s="4" t="s">
        <v>1</v>
      </c>
      <c r="I2" s="5"/>
    </row>
    <row r="3" spans="1:10" ht="14.25" x14ac:dyDescent="0.2">
      <c r="A3" s="6" t="s">
        <v>2</v>
      </c>
      <c r="B3" s="5">
        <v>6893267.1799999997</v>
      </c>
      <c r="D3" s="6" t="s">
        <v>2</v>
      </c>
      <c r="E3" s="7">
        <v>9410580.2200000007</v>
      </c>
      <c r="G3" s="6" t="s">
        <v>3</v>
      </c>
      <c r="I3" s="8" t="s">
        <v>4</v>
      </c>
      <c r="J3" s="6" t="s">
        <v>5</v>
      </c>
    </row>
    <row r="4" spans="1:10" ht="14.25" x14ac:dyDescent="0.2">
      <c r="A4" s="6" t="s">
        <v>6</v>
      </c>
      <c r="B4" s="7">
        <v>35977470.119999997</v>
      </c>
      <c r="D4" s="6" t="s">
        <v>7</v>
      </c>
      <c r="E4" s="26">
        <v>3956205.07</v>
      </c>
      <c r="H4" s="6" t="s">
        <v>13</v>
      </c>
      <c r="I4" s="9">
        <v>0</v>
      </c>
      <c r="J4" s="9">
        <v>-1</v>
      </c>
    </row>
    <row r="5" spans="1:10" ht="14.25" x14ac:dyDescent="0.2">
      <c r="A5" s="6" t="s">
        <v>9</v>
      </c>
      <c r="B5" s="5">
        <f>B4+B6</f>
        <v>113379613.91999999</v>
      </c>
      <c r="D5" s="6" t="s">
        <v>10</v>
      </c>
      <c r="E5" s="5">
        <v>5454375.1500000004</v>
      </c>
      <c r="H5" s="6" t="s">
        <v>81</v>
      </c>
      <c r="I5" s="9">
        <v>9</v>
      </c>
      <c r="J5" s="9"/>
    </row>
    <row r="6" spans="1:10" ht="14.25" x14ac:dyDescent="0.2">
      <c r="A6" s="6" t="s">
        <v>7</v>
      </c>
      <c r="B6" s="5">
        <v>77402143.799999997</v>
      </c>
      <c r="D6" s="6" t="s">
        <v>12</v>
      </c>
      <c r="E6" s="5"/>
      <c r="H6" s="6" t="s">
        <v>15</v>
      </c>
      <c r="I6" s="9">
        <v>7</v>
      </c>
      <c r="J6" s="9"/>
    </row>
    <row r="7" spans="1:10" ht="14.25" x14ac:dyDescent="0.2">
      <c r="A7" s="6" t="s">
        <v>12</v>
      </c>
      <c r="B7" s="5"/>
      <c r="D7" s="6" t="s">
        <v>14</v>
      </c>
      <c r="E7" s="7">
        <v>10089896.15</v>
      </c>
      <c r="H7" s="6" t="s">
        <v>74</v>
      </c>
      <c r="I7" s="9">
        <v>4</v>
      </c>
      <c r="J7" s="9"/>
    </row>
    <row r="8" spans="1:10" ht="14.25" x14ac:dyDescent="0.2">
      <c r="A8" s="6" t="s">
        <v>14</v>
      </c>
      <c r="B8" s="5">
        <v>115991673.37</v>
      </c>
      <c r="D8" s="6" t="s">
        <v>16</v>
      </c>
      <c r="E8" s="7">
        <v>345.6</v>
      </c>
      <c r="G8" s="6"/>
      <c r="H8" s="6"/>
      <c r="I8" s="9"/>
    </row>
    <row r="9" spans="1:10" ht="14.25" x14ac:dyDescent="0.2">
      <c r="A9" s="6" t="s">
        <v>18</v>
      </c>
      <c r="B9" s="5">
        <v>8876.6200000000008</v>
      </c>
      <c r="D9" s="6" t="s">
        <v>19</v>
      </c>
      <c r="E9" s="10">
        <v>471</v>
      </c>
      <c r="H9" s="6"/>
    </row>
    <row r="10" spans="1:10" ht="14.25" x14ac:dyDescent="0.2">
      <c r="A10" s="6" t="s">
        <v>20</v>
      </c>
      <c r="B10" s="5">
        <v>70500000</v>
      </c>
      <c r="D10" s="6" t="s">
        <v>21</v>
      </c>
      <c r="E10" s="5">
        <f>E8+'20180601_Open'!E10</f>
        <v>5313.6</v>
      </c>
      <c r="G10" s="6"/>
      <c r="H10" s="6" t="s">
        <v>22</v>
      </c>
      <c r="I10" s="10">
        <f>SUM(I4:I7)</f>
        <v>20</v>
      </c>
    </row>
    <row r="11" spans="1:10" ht="14.25" x14ac:dyDescent="0.2">
      <c r="A11" s="6" t="s">
        <v>23</v>
      </c>
      <c r="B11" s="5">
        <f>B9+'20180601_Open'!B11</f>
        <v>64000.500000000007</v>
      </c>
      <c r="D11" s="6"/>
      <c r="E11" s="5"/>
      <c r="G11" s="6"/>
      <c r="H11" s="6" t="s">
        <v>24</v>
      </c>
      <c r="I11" s="10">
        <f>SUM(J4:J7)</f>
        <v>-1</v>
      </c>
    </row>
    <row r="12" spans="1:10" ht="14.25" x14ac:dyDescent="0.2">
      <c r="A12" s="6" t="s">
        <v>16</v>
      </c>
      <c r="B12" s="7">
        <v>208.03</v>
      </c>
      <c r="E12" s="5"/>
      <c r="G12" s="6" t="s">
        <v>26</v>
      </c>
      <c r="I12" s="5"/>
    </row>
    <row r="13" spans="1:10" ht="14.25" x14ac:dyDescent="0.2">
      <c r="A13" s="6" t="s">
        <v>21</v>
      </c>
      <c r="B13" s="5">
        <f>B12+'20180601_Open'!B13</f>
        <v>6688.3499999999995</v>
      </c>
      <c r="E13" s="5"/>
      <c r="G13" s="6"/>
      <c r="H13" s="6" t="s">
        <v>28</v>
      </c>
      <c r="I13" s="11">
        <v>15638580</v>
      </c>
    </row>
    <row r="14" spans="1:10" ht="14.25" x14ac:dyDescent="0.2">
      <c r="A14" s="6" t="s">
        <v>29</v>
      </c>
      <c r="B14" s="10">
        <v>13612361</v>
      </c>
      <c r="G14" s="6"/>
      <c r="H14" s="6" t="s">
        <v>30</v>
      </c>
      <c r="I14" s="11">
        <v>-789480</v>
      </c>
    </row>
    <row r="15" spans="1:10" ht="14.25" x14ac:dyDescent="0.2">
      <c r="A15" s="6" t="s">
        <v>31</v>
      </c>
      <c r="B15" s="5"/>
      <c r="G15" s="6"/>
      <c r="H15" s="6" t="s">
        <v>32</v>
      </c>
      <c r="I15" s="11">
        <f>I13+I14</f>
        <v>14849100</v>
      </c>
    </row>
    <row r="16" spans="1:10" ht="14.25" x14ac:dyDescent="0.2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ht="14.25" x14ac:dyDescent="0.2">
      <c r="A17" s="12"/>
      <c r="B17" s="5"/>
      <c r="G17" s="6" t="s">
        <v>34</v>
      </c>
      <c r="H17" s="5"/>
      <c r="I17" s="11">
        <v>2329391.85</v>
      </c>
    </row>
    <row r="18" spans="1:14" ht="14.25" x14ac:dyDescent="0.2">
      <c r="G18" s="6" t="s">
        <v>10</v>
      </c>
      <c r="H18" s="5"/>
      <c r="I18" s="11">
        <v>2344257</v>
      </c>
    </row>
    <row r="19" spans="1:14" ht="14.25" x14ac:dyDescent="0.2">
      <c r="A19" s="5"/>
      <c r="G19" s="6" t="s">
        <v>35</v>
      </c>
      <c r="H19" s="5"/>
      <c r="I19" s="11">
        <f>I17+I18-I16</f>
        <v>-555167.79</v>
      </c>
    </row>
    <row r="20" spans="1:14" ht="14.25" x14ac:dyDescent="0.2">
      <c r="D20" s="5"/>
      <c r="G20" s="6" t="s">
        <v>36</v>
      </c>
      <c r="I20" s="11"/>
    </row>
    <row r="21" spans="1:14" ht="14.25" x14ac:dyDescent="0.2">
      <c r="G21" s="6"/>
      <c r="H21" s="6" t="s">
        <v>38</v>
      </c>
      <c r="I21" s="11">
        <v>5055.5600000000004</v>
      </c>
      <c r="N21" s="5"/>
    </row>
    <row r="22" spans="1:14" ht="14.25" x14ac:dyDescent="0.2">
      <c r="G22" s="6"/>
      <c r="H22" s="6" t="s">
        <v>39</v>
      </c>
      <c r="I22" s="11"/>
    </row>
    <row r="23" spans="1:14" ht="14.25" x14ac:dyDescent="0.2">
      <c r="G23" s="6"/>
      <c r="H23" s="6" t="s">
        <v>41</v>
      </c>
      <c r="I23" s="11"/>
      <c r="N23" s="5"/>
    </row>
    <row r="24" spans="1:14" ht="14.25" x14ac:dyDescent="0.2">
      <c r="A24" s="4" t="s">
        <v>40</v>
      </c>
      <c r="H24" s="6" t="s">
        <v>43</v>
      </c>
      <c r="I24" s="11">
        <f>SUM(I21:I23)</f>
        <v>5055.5600000000004</v>
      </c>
    </row>
    <row r="25" spans="1:14" ht="14.25" x14ac:dyDescent="0.2">
      <c r="A25" s="6" t="s">
        <v>42</v>
      </c>
      <c r="B25" s="5">
        <f>B8+E7+I16+B45</f>
        <v>131310972.16000001</v>
      </c>
      <c r="H25" s="6" t="s">
        <v>45</v>
      </c>
      <c r="I25" s="5">
        <v>145.41999999999999</v>
      </c>
    </row>
    <row r="26" spans="1:14" ht="14.25" x14ac:dyDescent="0.2">
      <c r="A26" s="6" t="s">
        <v>44</v>
      </c>
      <c r="B26" s="5">
        <f>B4+E5+I18</f>
        <v>43776102.269999996</v>
      </c>
      <c r="G26" s="6"/>
      <c r="H26" s="6" t="s">
        <v>47</v>
      </c>
      <c r="I26" s="5"/>
    </row>
    <row r="27" spans="1:14" ht="14.25" x14ac:dyDescent="0.2">
      <c r="A27" s="6" t="s">
        <v>46</v>
      </c>
      <c r="B27" s="5">
        <f>$B$13+$E$10+$I$24</f>
        <v>17057.510000000002</v>
      </c>
    </row>
    <row r="28" spans="1:14" ht="14.25" x14ac:dyDescent="0.2">
      <c r="A28" s="6" t="s">
        <v>48</v>
      </c>
      <c r="B28" s="5">
        <f>B12+E8+I25</f>
        <v>699.05</v>
      </c>
    </row>
    <row r="29" spans="1:14" ht="14.25" x14ac:dyDescent="0.2">
      <c r="A29" s="6"/>
      <c r="B29" s="5"/>
    </row>
    <row r="30" spans="1:14" ht="14.25" x14ac:dyDescent="0.2">
      <c r="G30" s="6"/>
      <c r="H30" s="6"/>
      <c r="I30" s="5"/>
    </row>
    <row r="31" spans="1:14" s="3" customFormat="1" x14ac:dyDescent="0.15">
      <c r="J31" s="2"/>
    </row>
    <row r="32" spans="1:14" ht="15.75" x14ac:dyDescent="0.25">
      <c r="A32" s="1" t="s">
        <v>49</v>
      </c>
      <c r="G32" s="14"/>
    </row>
    <row r="33" spans="1:23" s="3" customFormat="1" ht="14.25" x14ac:dyDescent="0.2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ht="14.25" x14ac:dyDescent="0.2">
      <c r="A34" s="6" t="s">
        <v>56</v>
      </c>
      <c r="B34" s="13"/>
      <c r="D34" s="6" t="s">
        <v>53</v>
      </c>
      <c r="E34" s="5">
        <v>-721746</v>
      </c>
      <c r="G34" s="6" t="s">
        <v>56</v>
      </c>
      <c r="H34" s="23">
        <v>21.33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ht="14.25" x14ac:dyDescent="0.2">
      <c r="A35" s="6" t="s">
        <v>84</v>
      </c>
      <c r="B35" s="13"/>
      <c r="D35" s="6" t="s">
        <v>55</v>
      </c>
      <c r="E35" s="15">
        <v>471960</v>
      </c>
      <c r="G35" s="6" t="s">
        <v>84</v>
      </c>
      <c r="H35" s="23">
        <v>20.34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ht="14.25" x14ac:dyDescent="0.2">
      <c r="A36" s="6" t="s">
        <v>58</v>
      </c>
      <c r="B36" s="13"/>
      <c r="D36" s="6" t="s">
        <v>57</v>
      </c>
      <c r="E36" s="15">
        <v>18527</v>
      </c>
      <c r="G36" s="6" t="s">
        <v>58</v>
      </c>
      <c r="H36" s="23">
        <v>19.5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ht="14.25" x14ac:dyDescent="0.2">
      <c r="A37" s="6" t="s">
        <v>76</v>
      </c>
      <c r="B37" s="13"/>
      <c r="D37" s="6" t="s">
        <v>59</v>
      </c>
      <c r="E37" s="5">
        <v>-2826</v>
      </c>
      <c r="G37" s="6" t="s">
        <v>76</v>
      </c>
      <c r="H37" s="23">
        <v>19.34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ht="14.25" x14ac:dyDescent="0.2">
      <c r="A38" s="6" t="s">
        <v>43</v>
      </c>
      <c r="B38" s="13">
        <f>SUM(B34:B37)</f>
        <v>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ht="14.25" x14ac:dyDescent="0.2">
      <c r="A39" s="6" t="s">
        <v>61</v>
      </c>
      <c r="B39" s="13">
        <v>2044</v>
      </c>
      <c r="D39" s="4" t="s">
        <v>62</v>
      </c>
      <c r="G39" s="4" t="s">
        <v>73</v>
      </c>
      <c r="H39" s="22"/>
    </row>
    <row r="40" spans="1:23" ht="14.25" x14ac:dyDescent="0.2">
      <c r="A40" s="6" t="s">
        <v>63</v>
      </c>
      <c r="B40" s="13">
        <v>-1715</v>
      </c>
      <c r="D40" s="6" t="s">
        <v>64</v>
      </c>
      <c r="E40" s="5">
        <v>2870824</v>
      </c>
      <c r="G40" s="6" t="s">
        <v>56</v>
      </c>
      <c r="H40" s="22">
        <v>3.0000000000000001E-3</v>
      </c>
    </row>
    <row r="41" spans="1:23" s="3" customFormat="1" ht="14.25" x14ac:dyDescent="0.2">
      <c r="A41" s="2"/>
      <c r="B41" s="2"/>
      <c r="D41" s="6" t="s">
        <v>65</v>
      </c>
      <c r="E41" s="5">
        <v>55664</v>
      </c>
      <c r="G41" s="6" t="s">
        <v>84</v>
      </c>
      <c r="H41" s="22">
        <v>1.2E-2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ht="14.25" x14ac:dyDescent="0.2">
      <c r="A42" s="4" t="s">
        <v>85</v>
      </c>
      <c r="B42" s="17"/>
      <c r="D42" s="6" t="s">
        <v>66</v>
      </c>
      <c r="E42" s="5">
        <v>47739</v>
      </c>
      <c r="G42" s="6" t="s">
        <v>58</v>
      </c>
      <c r="H42" s="22">
        <v>2.5999999999999999E-2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ht="14.25" x14ac:dyDescent="0.2">
      <c r="A43" s="6" t="s">
        <v>56</v>
      </c>
      <c r="B43" s="13">
        <v>1726</v>
      </c>
      <c r="D43" s="6" t="s">
        <v>67</v>
      </c>
      <c r="E43" s="5">
        <v>7925</v>
      </c>
      <c r="G43" s="6" t="s">
        <v>76</v>
      </c>
      <c r="H43" s="22">
        <v>4.5999999999999999E-2</v>
      </c>
    </row>
    <row r="44" spans="1:23" ht="14.25" x14ac:dyDescent="0.2">
      <c r="A44" s="6" t="s">
        <v>84</v>
      </c>
      <c r="B44" s="13">
        <v>613</v>
      </c>
      <c r="D44" s="6" t="s">
        <v>71</v>
      </c>
      <c r="E44" s="5">
        <f>E40-E45</f>
        <v>240574</v>
      </c>
    </row>
    <row r="45" spans="1:23" ht="14.25" x14ac:dyDescent="0.2">
      <c r="A45" s="6" t="s">
        <v>58</v>
      </c>
      <c r="B45" s="13">
        <v>586</v>
      </c>
      <c r="C45" s="5"/>
      <c r="D45" s="6" t="s">
        <v>70</v>
      </c>
      <c r="E45" s="15">
        <v>2630250</v>
      </c>
      <c r="G45" s="4" t="s">
        <v>77</v>
      </c>
    </row>
    <row r="46" spans="1:23" ht="14.25" x14ac:dyDescent="0.2">
      <c r="A46" s="6" t="s">
        <v>76</v>
      </c>
      <c r="B46" s="13">
        <v>508</v>
      </c>
      <c r="C46" s="5"/>
      <c r="E46" s="5"/>
      <c r="H46" s="25" t="s">
        <v>78</v>
      </c>
      <c r="I46" s="25" t="s">
        <v>79</v>
      </c>
      <c r="J46" s="25" t="s">
        <v>80</v>
      </c>
    </row>
    <row r="47" spans="1:23" ht="14.25" x14ac:dyDescent="0.2">
      <c r="A47" s="6" t="s">
        <v>43</v>
      </c>
      <c r="B47" s="13">
        <f>SUM(B43:B46)</f>
        <v>3433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ht="14.25" x14ac:dyDescent="0.2">
      <c r="A48" s="14"/>
      <c r="B48" s="5"/>
      <c r="F48" s="13"/>
      <c r="G48" s="6" t="s">
        <v>84</v>
      </c>
      <c r="H48" s="13">
        <v>-19</v>
      </c>
      <c r="I48" s="13">
        <v>-30</v>
      </c>
      <c r="J48" s="13">
        <v>-41</v>
      </c>
    </row>
    <row r="49" spans="1:10" ht="14.25" x14ac:dyDescent="0.2">
      <c r="A49" s="14"/>
      <c r="B49" s="5"/>
      <c r="F49" s="13"/>
      <c r="G49" s="6" t="s">
        <v>58</v>
      </c>
      <c r="H49" s="13">
        <v>-20</v>
      </c>
      <c r="I49" s="13">
        <v>-45</v>
      </c>
      <c r="J49" s="13">
        <v>-108</v>
      </c>
    </row>
    <row r="50" spans="1:10" ht="14.25" x14ac:dyDescent="0.2">
      <c r="A50" s="19"/>
      <c r="B50" s="13"/>
      <c r="C50" s="13"/>
      <c r="D50" s="15"/>
      <c r="E50" s="15"/>
      <c r="F50" s="13"/>
      <c r="G50" s="6" t="s">
        <v>76</v>
      </c>
      <c r="H50" s="13">
        <v>-21</v>
      </c>
      <c r="I50" s="13">
        <v>-57</v>
      </c>
      <c r="J50" s="13">
        <v>-183</v>
      </c>
    </row>
    <row r="51" spans="1:10" x14ac:dyDescent="0.15">
      <c r="D51" s="15"/>
      <c r="E51" s="15"/>
    </row>
    <row r="53" spans="1:10" x14ac:dyDescent="0.1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W53"/>
  <sheetViews>
    <sheetView workbookViewId="0">
      <selection activeCell="B1" sqref="B1"/>
    </sheetView>
  </sheetViews>
  <sheetFormatPr defaultColWidth="8.875" defaultRowHeight="13.5" x14ac:dyDescent="0.15"/>
  <cols>
    <col min="1" max="1" width="25.5" style="2" customWidth="1"/>
    <col min="2" max="2" width="21" style="2" customWidth="1"/>
    <col min="3" max="3" width="3.375" style="3" customWidth="1"/>
    <col min="4" max="4" width="22.125" style="2" customWidth="1"/>
    <col min="5" max="5" width="22" style="2" customWidth="1"/>
    <col min="6" max="6" width="1.875" style="3" customWidth="1"/>
    <col min="7" max="7" width="24.625" style="2" customWidth="1"/>
    <col min="8" max="8" width="19.5" style="2" customWidth="1"/>
    <col min="9" max="9" width="21.625" style="2" customWidth="1"/>
    <col min="10" max="10" width="7.125" style="2" customWidth="1"/>
    <col min="11" max="13" width="8.875" style="2"/>
    <col min="14" max="14" width="21.5" style="2" bestFit="1" customWidth="1"/>
    <col min="15" max="16384" width="8.875" style="2"/>
  </cols>
  <sheetData>
    <row r="1" spans="1:10" ht="18" customHeight="1" x14ac:dyDescent="0.25">
      <c r="A1" s="1" t="s">
        <v>0</v>
      </c>
    </row>
    <row r="2" spans="1:10" ht="14.25" x14ac:dyDescent="0.2">
      <c r="A2" s="4" t="s">
        <v>68</v>
      </c>
      <c r="D2" s="4" t="s">
        <v>69</v>
      </c>
      <c r="G2" s="4" t="s">
        <v>1</v>
      </c>
      <c r="I2" s="5"/>
    </row>
    <row r="3" spans="1:10" ht="14.25" x14ac:dyDescent="0.2">
      <c r="A3" s="6" t="s">
        <v>2</v>
      </c>
      <c r="B3" s="5">
        <v>10867877.439999999</v>
      </c>
      <c r="D3" s="6" t="s">
        <v>2</v>
      </c>
      <c r="E3" s="7">
        <v>9603272.0500000007</v>
      </c>
      <c r="G3" s="6" t="s">
        <v>3</v>
      </c>
      <c r="I3" s="8" t="s">
        <v>4</v>
      </c>
      <c r="J3" s="6" t="s">
        <v>5</v>
      </c>
    </row>
    <row r="4" spans="1:10" ht="14.25" x14ac:dyDescent="0.2">
      <c r="A4" s="6" t="s">
        <v>6</v>
      </c>
      <c r="B4" s="7">
        <v>35269330.810000002</v>
      </c>
      <c r="D4" s="6" t="s">
        <v>7</v>
      </c>
      <c r="E4" s="7">
        <v>4692104.05</v>
      </c>
      <c r="H4" s="6" t="s">
        <v>13</v>
      </c>
      <c r="I4" s="9">
        <v>1</v>
      </c>
      <c r="J4" s="9">
        <v>-7</v>
      </c>
    </row>
    <row r="5" spans="1:10" ht="14.25" x14ac:dyDescent="0.2">
      <c r="A5" s="6" t="s">
        <v>9</v>
      </c>
      <c r="B5" s="5">
        <f>B4+B6</f>
        <v>113469090.49000001</v>
      </c>
      <c r="D5" s="6" t="s">
        <v>10</v>
      </c>
      <c r="E5" s="5">
        <v>4911168</v>
      </c>
      <c r="H5" s="6" t="s">
        <v>81</v>
      </c>
      <c r="I5" s="9">
        <v>9</v>
      </c>
      <c r="J5" s="9"/>
    </row>
    <row r="6" spans="1:10" ht="14.25" x14ac:dyDescent="0.2">
      <c r="A6" s="6" t="s">
        <v>7</v>
      </c>
      <c r="B6" s="5">
        <v>78199759.680000007</v>
      </c>
      <c r="D6" s="6" t="s">
        <v>12</v>
      </c>
      <c r="E6" s="5"/>
      <c r="H6" s="6" t="s">
        <v>15</v>
      </c>
      <c r="I6" s="9">
        <v>7</v>
      </c>
      <c r="J6" s="9"/>
    </row>
    <row r="7" spans="1:10" ht="14.25" x14ac:dyDescent="0.2">
      <c r="A7" s="6" t="s">
        <v>12</v>
      </c>
      <c r="B7" s="5"/>
      <c r="D7" s="6" t="s">
        <v>14</v>
      </c>
      <c r="E7" s="7">
        <v>10089896.15</v>
      </c>
      <c r="H7" s="6" t="s">
        <v>74</v>
      </c>
      <c r="I7" s="9">
        <v>3</v>
      </c>
      <c r="J7" s="9"/>
    </row>
    <row r="8" spans="1:10" ht="14.25" x14ac:dyDescent="0.2">
      <c r="A8" s="6" t="s">
        <v>14</v>
      </c>
      <c r="B8" s="5">
        <v>115991673.37</v>
      </c>
      <c r="D8" s="6" t="s">
        <v>16</v>
      </c>
      <c r="E8" s="7">
        <v>555.20000000000005</v>
      </c>
      <c r="G8" s="6"/>
      <c r="H8" s="6"/>
      <c r="I8" s="9"/>
    </row>
    <row r="9" spans="1:10" ht="14.25" x14ac:dyDescent="0.2">
      <c r="A9" s="6" t="s">
        <v>18</v>
      </c>
      <c r="B9" s="5">
        <v>31882.240000000002</v>
      </c>
      <c r="D9" s="6" t="s">
        <v>19</v>
      </c>
      <c r="E9" s="10">
        <v>687</v>
      </c>
      <c r="H9" s="6"/>
    </row>
    <row r="10" spans="1:10" ht="14.25" x14ac:dyDescent="0.2">
      <c r="A10" s="6" t="s">
        <v>20</v>
      </c>
      <c r="B10" s="5">
        <v>67300000</v>
      </c>
      <c r="D10" s="6" t="s">
        <v>21</v>
      </c>
      <c r="E10" s="5">
        <f>E8+'20180531_Open'!E10</f>
        <v>4968</v>
      </c>
      <c r="G10" s="6"/>
      <c r="H10" s="6" t="s">
        <v>22</v>
      </c>
      <c r="I10" s="10">
        <f>SUM(I4:I7)</f>
        <v>20</v>
      </c>
    </row>
    <row r="11" spans="1:10" ht="14.25" x14ac:dyDescent="0.2">
      <c r="A11" s="6" t="s">
        <v>23</v>
      </c>
      <c r="B11" s="5">
        <f>B9+'20180531_Open'!B11</f>
        <v>55123.880000000005</v>
      </c>
      <c r="D11" s="6"/>
      <c r="E11" s="5"/>
      <c r="G11" s="6"/>
      <c r="H11" s="6" t="s">
        <v>24</v>
      </c>
      <c r="I11" s="10">
        <f>SUM(J4:J7)</f>
        <v>-7</v>
      </c>
    </row>
    <row r="12" spans="1:10" ht="14.25" x14ac:dyDescent="0.2">
      <c r="A12" s="6" t="s">
        <v>16</v>
      </c>
      <c r="B12" s="7">
        <v>153.51</v>
      </c>
      <c r="E12" s="5"/>
      <c r="G12" s="6" t="s">
        <v>26</v>
      </c>
      <c r="I12" s="5"/>
    </row>
    <row r="13" spans="1:10" ht="14.25" x14ac:dyDescent="0.2">
      <c r="A13" s="6" t="s">
        <v>21</v>
      </c>
      <c r="B13" s="5">
        <f>B12+'20180531_Open'!B13</f>
        <v>6480.32</v>
      </c>
      <c r="E13" s="5"/>
      <c r="G13" s="6"/>
      <c r="H13" s="6" t="s">
        <v>28</v>
      </c>
      <c r="I13" s="11">
        <v>15736860</v>
      </c>
    </row>
    <row r="14" spans="1:10" ht="14.25" x14ac:dyDescent="0.2">
      <c r="A14" s="6" t="s">
        <v>29</v>
      </c>
      <c r="B14" s="10">
        <v>13304161</v>
      </c>
      <c r="G14" s="6"/>
      <c r="H14" s="6" t="s">
        <v>30</v>
      </c>
      <c r="I14" s="11">
        <v>-5548200</v>
      </c>
    </row>
    <row r="15" spans="1:10" ht="14.25" x14ac:dyDescent="0.2">
      <c r="A15" s="6" t="s">
        <v>31</v>
      </c>
      <c r="B15" s="5"/>
      <c r="G15" s="6"/>
      <c r="H15" s="6" t="s">
        <v>32</v>
      </c>
      <c r="I15" s="11">
        <f>I13+I14</f>
        <v>10188660</v>
      </c>
    </row>
    <row r="16" spans="1:10" ht="14.25" x14ac:dyDescent="0.2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ht="14.25" x14ac:dyDescent="0.2">
      <c r="A17" s="12"/>
      <c r="B17" s="5"/>
      <c r="G17" s="6" t="s">
        <v>34</v>
      </c>
      <c r="H17" s="5"/>
      <c r="I17" s="11">
        <v>2389444.27</v>
      </c>
    </row>
    <row r="18" spans="1:14" ht="14.25" x14ac:dyDescent="0.2">
      <c r="G18" s="6" t="s">
        <v>10</v>
      </c>
      <c r="H18" s="5"/>
      <c r="I18" s="11">
        <v>2359962</v>
      </c>
    </row>
    <row r="19" spans="1:14" ht="14.25" x14ac:dyDescent="0.2">
      <c r="A19" s="5"/>
      <c r="G19" s="6" t="s">
        <v>35</v>
      </c>
      <c r="H19" s="5"/>
      <c r="I19" s="11">
        <f>I17+I18-I16</f>
        <v>-479410.37000000011</v>
      </c>
    </row>
    <row r="20" spans="1:14" ht="14.25" x14ac:dyDescent="0.2">
      <c r="D20" s="5"/>
      <c r="G20" s="6" t="s">
        <v>36</v>
      </c>
      <c r="I20" s="11"/>
    </row>
    <row r="21" spans="1:14" ht="14.25" x14ac:dyDescent="0.2">
      <c r="G21" s="6"/>
      <c r="H21" s="6" t="s">
        <v>38</v>
      </c>
      <c r="I21" s="11">
        <v>4860.1400000000003</v>
      </c>
      <c r="N21" s="5"/>
    </row>
    <row r="22" spans="1:14" ht="14.25" x14ac:dyDescent="0.2">
      <c r="G22" s="6"/>
      <c r="H22" s="6" t="s">
        <v>39</v>
      </c>
      <c r="I22" s="11"/>
    </row>
    <row r="23" spans="1:14" ht="14.25" x14ac:dyDescent="0.2">
      <c r="G23" s="6"/>
      <c r="H23" s="6" t="s">
        <v>41</v>
      </c>
      <c r="I23" s="11"/>
      <c r="N23" s="5"/>
    </row>
    <row r="24" spans="1:14" ht="14.25" x14ac:dyDescent="0.2">
      <c r="A24" s="4" t="s">
        <v>40</v>
      </c>
      <c r="H24" s="6" t="s">
        <v>43</v>
      </c>
      <c r="I24" s="11">
        <f>SUM(I21:I23)</f>
        <v>4860.1400000000003</v>
      </c>
    </row>
    <row r="25" spans="1:14" ht="14.25" x14ac:dyDescent="0.2">
      <c r="A25" s="6" t="s">
        <v>42</v>
      </c>
      <c r="B25" s="5">
        <f>B8+E7+I16+B45</f>
        <v>131310386.16000001</v>
      </c>
      <c r="H25" s="6" t="s">
        <v>45</v>
      </c>
      <c r="I25" s="5">
        <v>345.7</v>
      </c>
    </row>
    <row r="26" spans="1:14" ht="14.25" x14ac:dyDescent="0.2">
      <c r="A26" s="6" t="s">
        <v>44</v>
      </c>
      <c r="B26" s="5">
        <f>B4+E5+I18</f>
        <v>42540460.810000002</v>
      </c>
      <c r="G26" s="6"/>
      <c r="H26" s="6" t="s">
        <v>47</v>
      </c>
      <c r="I26" s="5"/>
    </row>
    <row r="27" spans="1:14" ht="14.25" x14ac:dyDescent="0.2">
      <c r="A27" s="6" t="s">
        <v>46</v>
      </c>
      <c r="B27" s="5">
        <f>$B$13+$E$10+$I$24</f>
        <v>16308.46</v>
      </c>
    </row>
    <row r="28" spans="1:14" ht="14.25" x14ac:dyDescent="0.2">
      <c r="A28" s="6" t="s">
        <v>48</v>
      </c>
      <c r="B28" s="5">
        <f>B12+E8+I25</f>
        <v>1054.4100000000001</v>
      </c>
    </row>
    <row r="29" spans="1:14" ht="14.25" x14ac:dyDescent="0.2">
      <c r="A29" s="6"/>
      <c r="B29" s="5"/>
    </row>
    <row r="30" spans="1:14" ht="14.25" x14ac:dyDescent="0.2">
      <c r="G30" s="6"/>
      <c r="H30" s="6"/>
      <c r="I30" s="5"/>
    </row>
    <row r="31" spans="1:14" s="3" customFormat="1" x14ac:dyDescent="0.15">
      <c r="J31" s="2"/>
    </row>
    <row r="32" spans="1:14" ht="15.75" x14ac:dyDescent="0.25">
      <c r="A32" s="1" t="s">
        <v>49</v>
      </c>
      <c r="G32" s="14"/>
    </row>
    <row r="33" spans="1:23" s="3" customFormat="1" ht="14.25" x14ac:dyDescent="0.2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ht="14.25" x14ac:dyDescent="0.2">
      <c r="A34" s="6" t="s">
        <v>56</v>
      </c>
      <c r="B34" s="13">
        <v>1726</v>
      </c>
      <c r="D34" s="6" t="s">
        <v>53</v>
      </c>
      <c r="E34" s="5">
        <v>-1961590</v>
      </c>
      <c r="G34" s="6" t="s">
        <v>56</v>
      </c>
      <c r="H34" s="23">
        <v>21.33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ht="14.25" x14ac:dyDescent="0.2">
      <c r="A35" s="6" t="s">
        <v>84</v>
      </c>
      <c r="B35" s="13">
        <v>613</v>
      </c>
      <c r="D35" s="6" t="s">
        <v>55</v>
      </c>
      <c r="E35" s="15">
        <v>512768</v>
      </c>
      <c r="G35" s="6" t="s">
        <v>84</v>
      </c>
      <c r="H35" s="23">
        <v>20.34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ht="14.25" x14ac:dyDescent="0.2">
      <c r="A36" s="6" t="s">
        <v>58</v>
      </c>
      <c r="B36" s="13">
        <v>586</v>
      </c>
      <c r="D36" s="6" t="s">
        <v>57</v>
      </c>
      <c r="E36" s="15">
        <v>20183</v>
      </c>
      <c r="G36" s="6" t="s">
        <v>58</v>
      </c>
      <c r="H36" s="23">
        <v>19.5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ht="14.25" x14ac:dyDescent="0.2">
      <c r="A37" s="6" t="s">
        <v>76</v>
      </c>
      <c r="B37" s="13">
        <v>508</v>
      </c>
      <c r="D37" s="6" t="s">
        <v>59</v>
      </c>
      <c r="E37" s="5">
        <v>-3163</v>
      </c>
      <c r="G37" s="6" t="s">
        <v>76</v>
      </c>
      <c r="H37" s="23">
        <v>19.34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ht="14.25" x14ac:dyDescent="0.2">
      <c r="A38" s="6" t="s">
        <v>43</v>
      </c>
      <c r="B38" s="13">
        <f>SUM(B34:B37)</f>
        <v>3433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ht="14.25" x14ac:dyDescent="0.2">
      <c r="A39" s="6" t="s">
        <v>61</v>
      </c>
      <c r="B39" s="13">
        <v>1918</v>
      </c>
      <c r="D39" s="4" t="s">
        <v>62</v>
      </c>
      <c r="G39" s="4" t="s">
        <v>73</v>
      </c>
      <c r="H39" s="22"/>
    </row>
    <row r="40" spans="1:23" ht="14.25" x14ac:dyDescent="0.2">
      <c r="A40" s="6" t="s">
        <v>63</v>
      </c>
      <c r="B40" s="13">
        <v>-1515</v>
      </c>
      <c r="D40" s="6" t="s">
        <v>64</v>
      </c>
      <c r="E40" s="5">
        <v>2815161</v>
      </c>
      <c r="G40" s="6" t="s">
        <v>56</v>
      </c>
      <c r="H40" s="22">
        <v>4.0000000000000001E-3</v>
      </c>
    </row>
    <row r="41" spans="1:23" s="3" customFormat="1" ht="14.25" x14ac:dyDescent="0.2">
      <c r="A41" s="2"/>
      <c r="B41" s="2"/>
      <c r="D41" s="6" t="s">
        <v>65</v>
      </c>
      <c r="E41" s="5">
        <v>36144</v>
      </c>
      <c r="G41" s="6" t="s">
        <v>84</v>
      </c>
      <c r="H41" s="22">
        <v>0.01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ht="14.25" x14ac:dyDescent="0.2">
      <c r="A42" s="4" t="s">
        <v>82</v>
      </c>
      <c r="B42" s="17"/>
      <c r="D42" s="6" t="s">
        <v>66</v>
      </c>
      <c r="E42" s="5">
        <v>10792</v>
      </c>
      <c r="G42" s="6" t="s">
        <v>58</v>
      </c>
      <c r="H42" s="22">
        <v>2.5999999999999999E-2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ht="14.25" x14ac:dyDescent="0.2">
      <c r="A43" s="6" t="s">
        <v>75</v>
      </c>
      <c r="D43" s="6" t="s">
        <v>67</v>
      </c>
      <c r="E43" s="5">
        <v>25352</v>
      </c>
      <c r="G43" s="6" t="s">
        <v>76</v>
      </c>
      <c r="H43" s="22">
        <v>4.8000000000000001E-2</v>
      </c>
    </row>
    <row r="44" spans="1:23" ht="14.25" x14ac:dyDescent="0.2">
      <c r="A44" s="6" t="s">
        <v>56</v>
      </c>
      <c r="D44" s="6" t="s">
        <v>71</v>
      </c>
      <c r="E44" s="5">
        <f>E40-E45</f>
        <v>184911</v>
      </c>
    </row>
    <row r="45" spans="1:23" ht="14.25" x14ac:dyDescent="0.2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ht="14.25" x14ac:dyDescent="0.2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ht="14.25" x14ac:dyDescent="0.2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ht="14.25" x14ac:dyDescent="0.2">
      <c r="A48" s="14"/>
      <c r="B48" s="5"/>
      <c r="F48" s="13"/>
      <c r="G48" s="6" t="s">
        <v>84</v>
      </c>
      <c r="H48" s="13">
        <v>-19</v>
      </c>
      <c r="I48" s="13">
        <v>-31</v>
      </c>
      <c r="J48" s="13">
        <v>-41</v>
      </c>
    </row>
    <row r="49" spans="1:10" ht="14.25" x14ac:dyDescent="0.2">
      <c r="A49" s="14"/>
      <c r="B49" s="5"/>
      <c r="F49" s="13"/>
      <c r="G49" s="6" t="s">
        <v>58</v>
      </c>
      <c r="H49" s="13">
        <v>-17</v>
      </c>
      <c r="I49" s="13">
        <v>-45</v>
      </c>
      <c r="J49" s="13">
        <v>-108</v>
      </c>
    </row>
    <row r="50" spans="1:10" ht="14.25" x14ac:dyDescent="0.2">
      <c r="A50" s="19"/>
      <c r="B50" s="13"/>
      <c r="C50" s="13"/>
      <c r="E50" s="15"/>
      <c r="F50" s="13"/>
      <c r="G50" s="6" t="s">
        <v>76</v>
      </c>
      <c r="H50" s="13">
        <v>-16</v>
      </c>
      <c r="I50" s="13">
        <v>-59</v>
      </c>
      <c r="J50" s="13">
        <v>-187</v>
      </c>
    </row>
    <row r="51" spans="1:10" x14ac:dyDescent="0.15">
      <c r="D51" s="15"/>
    </row>
    <row r="53" spans="1:10" x14ac:dyDescent="0.1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A1:W53"/>
  <sheetViews>
    <sheetView topLeftCell="A31" workbookViewId="0">
      <selection activeCell="B25" sqref="B25"/>
    </sheetView>
  </sheetViews>
  <sheetFormatPr defaultColWidth="8.875" defaultRowHeight="13.5" x14ac:dyDescent="0.15"/>
  <cols>
    <col min="1" max="1" width="25.5" style="2" customWidth="1"/>
    <col min="2" max="2" width="21" style="2" customWidth="1"/>
    <col min="3" max="3" width="3.375" style="3" customWidth="1"/>
    <col min="4" max="4" width="22.125" style="2" customWidth="1"/>
    <col min="5" max="5" width="22" style="2" customWidth="1"/>
    <col min="6" max="6" width="1.875" style="3" customWidth="1"/>
    <col min="7" max="7" width="24.625" style="2" customWidth="1"/>
    <col min="8" max="8" width="19.5" style="2" customWidth="1"/>
    <col min="9" max="9" width="21.625" style="2" customWidth="1"/>
    <col min="10" max="10" width="7.125" style="2" customWidth="1"/>
    <col min="11" max="13" width="8.875" style="2"/>
    <col min="14" max="14" width="21.5" style="2" bestFit="1" customWidth="1"/>
    <col min="15" max="16384" width="8.875" style="2"/>
  </cols>
  <sheetData>
    <row r="1" spans="1:10" ht="18" customHeight="1" x14ac:dyDescent="0.25">
      <c r="A1" s="1" t="s">
        <v>0</v>
      </c>
    </row>
    <row r="2" spans="1:10" ht="14.25" x14ac:dyDescent="0.2">
      <c r="A2" s="4" t="s">
        <v>68</v>
      </c>
      <c r="D2" s="4" t="s">
        <v>69</v>
      </c>
      <c r="G2" s="4" t="s">
        <v>1</v>
      </c>
      <c r="I2" s="5"/>
    </row>
    <row r="3" spans="1:10" ht="14.25" x14ac:dyDescent="0.2">
      <c r="A3" s="6" t="s">
        <v>2</v>
      </c>
      <c r="B3" s="5">
        <v>8401180.9600000009</v>
      </c>
      <c r="D3" s="6" t="s">
        <v>2</v>
      </c>
      <c r="E3" s="7">
        <v>9527472.5899999999</v>
      </c>
      <c r="G3" s="6" t="s">
        <v>3</v>
      </c>
      <c r="I3" s="8" t="s">
        <v>4</v>
      </c>
      <c r="J3" s="6" t="s">
        <v>5</v>
      </c>
    </row>
    <row r="4" spans="1:10" ht="14.25" x14ac:dyDescent="0.2">
      <c r="A4" s="6" t="s">
        <v>6</v>
      </c>
      <c r="B4" s="7">
        <v>24515884.16</v>
      </c>
      <c r="D4" s="6" t="s">
        <v>7</v>
      </c>
      <c r="E4" s="7">
        <v>6071355.8399999999</v>
      </c>
      <c r="H4" s="6" t="s">
        <v>13</v>
      </c>
      <c r="I4" s="9">
        <v>6</v>
      </c>
      <c r="J4" s="9"/>
    </row>
    <row r="5" spans="1:10" ht="14.25" x14ac:dyDescent="0.2">
      <c r="A5" s="6" t="s">
        <v>9</v>
      </c>
      <c r="B5" s="5">
        <f>B4+B6</f>
        <v>112931509.67999999</v>
      </c>
      <c r="D5" s="6" t="s">
        <v>10</v>
      </c>
      <c r="E5" s="5">
        <v>2887729.2</v>
      </c>
      <c r="H5" s="6" t="s">
        <v>81</v>
      </c>
      <c r="I5" s="9">
        <v>9</v>
      </c>
      <c r="J5" s="9"/>
    </row>
    <row r="6" spans="1:10" ht="14.25" x14ac:dyDescent="0.2">
      <c r="A6" s="6" t="s">
        <v>7</v>
      </c>
      <c r="B6" s="5">
        <v>88415625.519999996</v>
      </c>
      <c r="D6" s="6" t="s">
        <v>12</v>
      </c>
      <c r="E6" s="5"/>
      <c r="H6" s="6" t="s">
        <v>15</v>
      </c>
      <c r="I6" s="9">
        <v>5</v>
      </c>
      <c r="J6" s="9"/>
    </row>
    <row r="7" spans="1:10" ht="14.25" x14ac:dyDescent="0.2">
      <c r="A7" s="6" t="s">
        <v>12</v>
      </c>
      <c r="B7" s="5"/>
      <c r="D7" s="6" t="s">
        <v>14</v>
      </c>
      <c r="E7" s="7">
        <v>10089896.15</v>
      </c>
      <c r="H7" s="6" t="s">
        <v>74</v>
      </c>
      <c r="I7" s="9"/>
      <c r="J7" s="9"/>
    </row>
    <row r="8" spans="1:10" ht="14.25" x14ac:dyDescent="0.2">
      <c r="A8" s="6" t="s">
        <v>14</v>
      </c>
      <c r="B8" s="5">
        <v>115991673.37</v>
      </c>
      <c r="D8" s="6" t="s">
        <v>16</v>
      </c>
      <c r="E8" s="7">
        <v>755.2</v>
      </c>
      <c r="G8" s="6"/>
      <c r="H8" s="6"/>
      <c r="I8" s="9"/>
    </row>
    <row r="9" spans="1:10" ht="14.25" x14ac:dyDescent="0.2">
      <c r="A9" s="6" t="s">
        <v>18</v>
      </c>
      <c r="B9" s="5">
        <v>14444.56</v>
      </c>
      <c r="D9" s="6" t="s">
        <v>19</v>
      </c>
      <c r="E9" s="10">
        <v>912</v>
      </c>
      <c r="H9" s="6"/>
    </row>
    <row r="10" spans="1:10" ht="14.25" x14ac:dyDescent="0.2">
      <c r="A10" s="6" t="s">
        <v>20</v>
      </c>
      <c r="B10" s="5">
        <v>80000000</v>
      </c>
      <c r="D10" s="6" t="s">
        <v>21</v>
      </c>
      <c r="E10" s="5">
        <f>E8+'20180530_Open'!E10</f>
        <v>4412.8</v>
      </c>
      <c r="G10" s="6"/>
      <c r="H10" s="6" t="s">
        <v>22</v>
      </c>
      <c r="I10" s="10">
        <f>SUM(I4:I7)</f>
        <v>20</v>
      </c>
    </row>
    <row r="11" spans="1:10" ht="14.25" x14ac:dyDescent="0.2">
      <c r="A11" s="6" t="s">
        <v>23</v>
      </c>
      <c r="B11" s="5">
        <f>B9+'20180530_Open'!B11</f>
        <v>23241.64</v>
      </c>
      <c r="D11" s="6"/>
      <c r="E11" s="5"/>
      <c r="G11" s="6"/>
      <c r="H11" s="6" t="s">
        <v>24</v>
      </c>
      <c r="I11" s="10">
        <f>SUM(J4:J7)</f>
        <v>0</v>
      </c>
    </row>
    <row r="12" spans="1:10" ht="14.25" x14ac:dyDescent="0.2">
      <c r="A12" s="6" t="s">
        <v>16</v>
      </c>
      <c r="B12" s="7">
        <v>232.63</v>
      </c>
      <c r="E12" s="5"/>
      <c r="G12" s="6" t="s">
        <v>26</v>
      </c>
      <c r="I12" s="5"/>
    </row>
    <row r="13" spans="1:10" ht="14.25" x14ac:dyDescent="0.2">
      <c r="A13" s="6" t="s">
        <v>21</v>
      </c>
      <c r="B13" s="5">
        <f>B12+'20180530_Open'!B13</f>
        <v>6326.8099999999995</v>
      </c>
      <c r="E13" s="5"/>
      <c r="G13" s="6"/>
      <c r="H13" s="6" t="s">
        <v>28</v>
      </c>
      <c r="I13" s="11">
        <v>15458520</v>
      </c>
    </row>
    <row r="14" spans="1:10" ht="14.25" x14ac:dyDescent="0.2">
      <c r="A14" s="6" t="s">
        <v>29</v>
      </c>
      <c r="B14" s="10">
        <v>9425561</v>
      </c>
      <c r="G14" s="6"/>
      <c r="H14" s="6" t="s">
        <v>30</v>
      </c>
      <c r="I14" s="11">
        <v>0</v>
      </c>
    </row>
    <row r="15" spans="1:10" ht="14.25" x14ac:dyDescent="0.2">
      <c r="A15" s="6" t="s">
        <v>31</v>
      </c>
      <c r="B15" s="5"/>
      <c r="G15" s="6"/>
      <c r="H15" s="6" t="s">
        <v>32</v>
      </c>
      <c r="I15" s="11">
        <f>I13+I14</f>
        <v>15458520</v>
      </c>
    </row>
    <row r="16" spans="1:10" ht="14.25" x14ac:dyDescent="0.2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ht="14.25" x14ac:dyDescent="0.2">
      <c r="A17" s="12"/>
      <c r="B17" s="5"/>
      <c r="G17" s="6" t="s">
        <v>34</v>
      </c>
      <c r="H17" s="5"/>
      <c r="I17" s="11">
        <v>2200226.9700000002</v>
      </c>
    </row>
    <row r="18" spans="1:14" ht="14.25" x14ac:dyDescent="0.2">
      <c r="G18" s="6" t="s">
        <v>10</v>
      </c>
      <c r="H18" s="5"/>
      <c r="I18" s="11">
        <v>2330928</v>
      </c>
    </row>
    <row r="19" spans="1:14" ht="14.25" x14ac:dyDescent="0.2">
      <c r="A19" s="5"/>
      <c r="G19" s="6" t="s">
        <v>35</v>
      </c>
      <c r="H19" s="5"/>
      <c r="I19" s="11">
        <f>I17+I18-I16</f>
        <v>-697661.66999999899</v>
      </c>
    </row>
    <row r="20" spans="1:14" ht="14.25" x14ac:dyDescent="0.2">
      <c r="D20" s="5"/>
      <c r="G20" s="6" t="s">
        <v>36</v>
      </c>
      <c r="I20" s="11"/>
    </row>
    <row r="21" spans="1:14" ht="14.25" x14ac:dyDescent="0.2">
      <c r="G21" s="6"/>
      <c r="H21" s="6" t="s">
        <v>38</v>
      </c>
      <c r="I21" s="11">
        <v>4514.4399999999996</v>
      </c>
      <c r="N21" s="5"/>
    </row>
    <row r="22" spans="1:14" ht="14.25" x14ac:dyDescent="0.2">
      <c r="G22" s="6"/>
      <c r="H22" s="6" t="s">
        <v>39</v>
      </c>
      <c r="I22" s="11"/>
    </row>
    <row r="23" spans="1:14" ht="14.25" x14ac:dyDescent="0.2">
      <c r="G23" s="6"/>
      <c r="H23" s="6" t="s">
        <v>41</v>
      </c>
      <c r="I23" s="11"/>
      <c r="N23" s="5"/>
    </row>
    <row r="24" spans="1:14" ht="14.25" x14ac:dyDescent="0.2">
      <c r="A24" s="4" t="s">
        <v>40</v>
      </c>
      <c r="H24" s="6" t="s">
        <v>43</v>
      </c>
      <c r="I24" s="11">
        <f>SUM(I21:I23)</f>
        <v>4514.4399999999996</v>
      </c>
    </row>
    <row r="25" spans="1:14" ht="14.25" x14ac:dyDescent="0.2">
      <c r="A25" s="6" t="s">
        <v>42</v>
      </c>
      <c r="B25" s="5">
        <f>B8+E7+I16+B45</f>
        <v>131310386.16000001</v>
      </c>
      <c r="H25" s="6" t="s">
        <v>45</v>
      </c>
      <c r="I25" s="5">
        <v>89.99</v>
      </c>
    </row>
    <row r="26" spans="1:14" ht="14.25" x14ac:dyDescent="0.2">
      <c r="A26" s="6" t="s">
        <v>44</v>
      </c>
      <c r="B26" s="5">
        <f>B4+E5+I18</f>
        <v>29734541.359999999</v>
      </c>
      <c r="G26" s="6"/>
      <c r="H26" s="6" t="s">
        <v>47</v>
      </c>
      <c r="I26" s="5"/>
    </row>
    <row r="27" spans="1:14" ht="14.25" x14ac:dyDescent="0.2">
      <c r="A27" s="6" t="s">
        <v>46</v>
      </c>
      <c r="B27" s="5">
        <f>$B$13+$E$10+$I$24</f>
        <v>15254.05</v>
      </c>
    </row>
    <row r="28" spans="1:14" ht="14.25" x14ac:dyDescent="0.2">
      <c r="A28" s="6" t="s">
        <v>48</v>
      </c>
      <c r="B28" s="5">
        <f>B12+E8+I25</f>
        <v>1077.82</v>
      </c>
    </row>
    <row r="29" spans="1:14" ht="14.25" x14ac:dyDescent="0.2">
      <c r="A29" s="6"/>
      <c r="B29" s="5"/>
    </row>
    <row r="30" spans="1:14" ht="14.25" x14ac:dyDescent="0.2">
      <c r="G30" s="6"/>
      <c r="H30" s="6"/>
      <c r="I30" s="5"/>
    </row>
    <row r="31" spans="1:14" s="3" customFormat="1" x14ac:dyDescent="0.15">
      <c r="J31" s="2"/>
    </row>
    <row r="32" spans="1:14" ht="15.75" x14ac:dyDescent="0.25">
      <c r="A32" s="1" t="s">
        <v>49</v>
      </c>
      <c r="G32" s="14"/>
    </row>
    <row r="33" spans="1:23" s="3" customFormat="1" ht="14.25" x14ac:dyDescent="0.2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ht="14.25" x14ac:dyDescent="0.2">
      <c r="A34" s="6" t="s">
        <v>56</v>
      </c>
      <c r="B34" s="13">
        <v>1593</v>
      </c>
      <c r="D34" s="6" t="s">
        <v>53</v>
      </c>
      <c r="E34" s="5">
        <v>489719</v>
      </c>
      <c r="G34" s="6" t="s">
        <v>56</v>
      </c>
      <c r="H34" s="23">
        <v>21.33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ht="14.25" x14ac:dyDescent="0.2">
      <c r="A35" s="6" t="s">
        <v>84</v>
      </c>
      <c r="B35" s="13">
        <v>296</v>
      </c>
      <c r="D35" s="6" t="s">
        <v>55</v>
      </c>
      <c r="E35" s="15">
        <v>435290</v>
      </c>
      <c r="G35" s="6" t="s">
        <v>84</v>
      </c>
      <c r="H35" s="23">
        <v>20.34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ht="14.25" x14ac:dyDescent="0.2">
      <c r="A36" s="6" t="s">
        <v>58</v>
      </c>
      <c r="B36" s="13">
        <v>546</v>
      </c>
      <c r="D36" s="6" t="s">
        <v>57</v>
      </c>
      <c r="E36" s="15">
        <v>15990</v>
      </c>
      <c r="G36" s="6" t="s">
        <v>58</v>
      </c>
      <c r="H36" s="23">
        <v>19.5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ht="14.25" x14ac:dyDescent="0.2">
      <c r="A37" s="6" t="s">
        <v>76</v>
      </c>
      <c r="B37" s="13">
        <v>472</v>
      </c>
      <c r="D37" s="6" t="s">
        <v>59</v>
      </c>
      <c r="E37" s="5">
        <v>-3291</v>
      </c>
      <c r="G37" s="6" t="s">
        <v>76</v>
      </c>
      <c r="H37" s="23">
        <v>19.34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ht="14.25" x14ac:dyDescent="0.2">
      <c r="A38" s="6" t="s">
        <v>43</v>
      </c>
      <c r="B38" s="13">
        <f>SUM(B34:B37)</f>
        <v>2907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ht="14.25" x14ac:dyDescent="0.2">
      <c r="A39" s="6" t="s">
        <v>61</v>
      </c>
      <c r="B39" s="13">
        <v>1642</v>
      </c>
      <c r="D39" s="4" t="s">
        <v>62</v>
      </c>
      <c r="G39" s="4" t="s">
        <v>73</v>
      </c>
      <c r="H39" s="22"/>
    </row>
    <row r="40" spans="1:23" ht="14.25" x14ac:dyDescent="0.2">
      <c r="A40" s="6" t="s">
        <v>63</v>
      </c>
      <c r="B40" s="13">
        <v>-1265</v>
      </c>
      <c r="D40" s="6" t="s">
        <v>64</v>
      </c>
      <c r="E40" s="5">
        <v>2779017</v>
      </c>
      <c r="G40" s="6" t="s">
        <v>56</v>
      </c>
      <c r="H40" s="22">
        <v>4.0000000000000001E-3</v>
      </c>
    </row>
    <row r="41" spans="1:23" s="3" customFormat="1" ht="14.25" x14ac:dyDescent="0.2">
      <c r="A41" s="2"/>
      <c r="B41" s="2"/>
      <c r="D41" s="6" t="s">
        <v>65</v>
      </c>
      <c r="E41" s="5">
        <v>60026</v>
      </c>
      <c r="G41" s="6" t="s">
        <v>84</v>
      </c>
      <c r="H41" s="22">
        <v>0.01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ht="14.25" x14ac:dyDescent="0.2">
      <c r="A42" s="4" t="s">
        <v>82</v>
      </c>
      <c r="B42" s="17"/>
      <c r="D42" s="6" t="s">
        <v>66</v>
      </c>
      <c r="E42" s="5">
        <v>2035</v>
      </c>
      <c r="G42" s="6" t="s">
        <v>58</v>
      </c>
      <c r="H42" s="22">
        <v>2.9000000000000001E-2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ht="14.25" x14ac:dyDescent="0.2">
      <c r="A43" s="6" t="s">
        <v>75</v>
      </c>
      <c r="D43" s="6" t="s">
        <v>67</v>
      </c>
      <c r="E43" s="5">
        <v>57992</v>
      </c>
      <c r="G43" s="6" t="s">
        <v>76</v>
      </c>
      <c r="H43" s="22">
        <v>5.6000000000000001E-2</v>
      </c>
    </row>
    <row r="44" spans="1:23" ht="14.25" x14ac:dyDescent="0.2">
      <c r="A44" s="6" t="s">
        <v>56</v>
      </c>
      <c r="D44" s="6" t="s">
        <v>71</v>
      </c>
      <c r="E44" s="5">
        <f>E40-E45</f>
        <v>148767</v>
      </c>
    </row>
    <row r="45" spans="1:23" ht="14.25" x14ac:dyDescent="0.2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ht="14.25" x14ac:dyDescent="0.2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ht="14.25" x14ac:dyDescent="0.2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ht="14.25" x14ac:dyDescent="0.2">
      <c r="A48" s="14"/>
      <c r="B48" s="5"/>
      <c r="F48" s="13"/>
      <c r="G48" s="6" t="s">
        <v>84</v>
      </c>
      <c r="H48" s="13">
        <v>-18</v>
      </c>
      <c r="I48" s="13">
        <v>-26</v>
      </c>
      <c r="J48" s="13">
        <v>-40</v>
      </c>
    </row>
    <row r="49" spans="1:10" ht="14.25" x14ac:dyDescent="0.2">
      <c r="A49" s="14"/>
      <c r="B49" s="5"/>
      <c r="F49" s="13"/>
      <c r="G49" s="6" t="s">
        <v>58</v>
      </c>
      <c r="H49" s="13">
        <v>-13</v>
      </c>
      <c r="I49" s="13">
        <v>-39</v>
      </c>
      <c r="J49" s="13">
        <v>-108</v>
      </c>
    </row>
    <row r="50" spans="1:10" ht="14.25" x14ac:dyDescent="0.2">
      <c r="A50" s="19"/>
      <c r="B50" s="13"/>
      <c r="C50" s="13"/>
      <c r="F50" s="13"/>
      <c r="G50" s="6" t="s">
        <v>76</v>
      </c>
      <c r="H50" s="13">
        <v>-8</v>
      </c>
      <c r="I50" s="13">
        <v>-50</v>
      </c>
      <c r="J50" s="13">
        <v>-186</v>
      </c>
    </row>
    <row r="51" spans="1:10" x14ac:dyDescent="0.15">
      <c r="D51" s="15"/>
    </row>
    <row r="53" spans="1:10" x14ac:dyDescent="0.1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7"/>
  <sheetViews>
    <sheetView topLeftCell="A19" workbookViewId="0">
      <selection activeCell="E26" sqref="E26"/>
    </sheetView>
  </sheetViews>
  <sheetFormatPr defaultColWidth="8.875" defaultRowHeight="13.5" x14ac:dyDescent="0.15"/>
  <cols>
    <col min="1" max="1" width="25.5" style="2" customWidth="1"/>
    <col min="2" max="2" width="21" style="2" customWidth="1"/>
    <col min="3" max="3" width="3.375" style="3" customWidth="1"/>
    <col min="4" max="4" width="22.125" style="2" customWidth="1"/>
    <col min="5" max="5" width="22" style="2" customWidth="1"/>
    <col min="6" max="6" width="1.875" style="3" customWidth="1"/>
    <col min="7" max="7" width="24.625" style="2" customWidth="1"/>
    <col min="8" max="8" width="19.5" style="2" customWidth="1"/>
    <col min="9" max="9" width="21.625" style="2" customWidth="1"/>
    <col min="10" max="10" width="7.125" style="2" customWidth="1"/>
    <col min="11" max="13" width="8.875" style="2"/>
    <col min="14" max="14" width="21.5" style="2" bestFit="1" customWidth="1"/>
    <col min="15" max="16384" width="8.875" style="2"/>
  </cols>
  <sheetData>
    <row r="1" spans="1:10" ht="18" customHeight="1" x14ac:dyDescent="0.25">
      <c r="A1" s="1" t="s">
        <v>0</v>
      </c>
    </row>
    <row r="2" spans="1:10" ht="14.25" x14ac:dyDescent="0.2">
      <c r="A2" s="4" t="s">
        <v>68</v>
      </c>
      <c r="D2" s="4" t="s">
        <v>69</v>
      </c>
      <c r="G2" s="4" t="s">
        <v>1</v>
      </c>
      <c r="I2" s="5"/>
    </row>
    <row r="3" spans="1:10" ht="14.25" x14ac:dyDescent="0.2">
      <c r="A3" s="6" t="s">
        <v>2</v>
      </c>
      <c r="B3" s="5">
        <v>11909274.83</v>
      </c>
      <c r="D3" s="6" t="s">
        <v>2</v>
      </c>
      <c r="E3" s="7">
        <v>14335643.140000001</v>
      </c>
      <c r="G3" s="6" t="s">
        <v>3</v>
      </c>
      <c r="I3" s="8" t="s">
        <v>4</v>
      </c>
      <c r="J3" s="6" t="s">
        <v>5</v>
      </c>
    </row>
    <row r="4" spans="1:10" ht="14.25" x14ac:dyDescent="0.2">
      <c r="A4" s="6" t="s">
        <v>6</v>
      </c>
      <c r="B4" s="7">
        <v>50457944.630000003</v>
      </c>
      <c r="D4" s="6" t="s">
        <v>7</v>
      </c>
      <c r="E4" s="26">
        <v>6110052.5700000003</v>
      </c>
      <c r="H4" s="6" t="s">
        <v>81</v>
      </c>
      <c r="I4" s="9">
        <v>7</v>
      </c>
      <c r="J4" s="9">
        <v>0</v>
      </c>
    </row>
    <row r="5" spans="1:10" ht="14.25" x14ac:dyDescent="0.2">
      <c r="A5" s="6" t="s">
        <v>9</v>
      </c>
      <c r="B5" s="5">
        <f>B4+B6</f>
        <v>105370831.09999999</v>
      </c>
      <c r="D5" s="6" t="s">
        <v>10</v>
      </c>
      <c r="E5" s="5">
        <v>8225590.5700000003</v>
      </c>
      <c r="H5" s="6" t="s">
        <v>87</v>
      </c>
      <c r="I5" s="9">
        <v>10</v>
      </c>
      <c r="J5" s="9"/>
    </row>
    <row r="6" spans="1:10" ht="14.25" x14ac:dyDescent="0.2">
      <c r="A6" s="6" t="s">
        <v>7</v>
      </c>
      <c r="B6" s="5">
        <v>54912886.469999999</v>
      </c>
      <c r="D6" s="6" t="s">
        <v>12</v>
      </c>
      <c r="E6" s="5"/>
      <c r="H6" s="6" t="s">
        <v>15</v>
      </c>
      <c r="I6" s="9">
        <v>13</v>
      </c>
      <c r="J6" s="9">
        <v>0</v>
      </c>
    </row>
    <row r="7" spans="1:10" ht="14.25" x14ac:dyDescent="0.2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/>
      <c r="J7" s="9">
        <v>-2</v>
      </c>
    </row>
    <row r="8" spans="1:10" ht="14.25" x14ac:dyDescent="0.2">
      <c r="A8" s="6" t="s">
        <v>14</v>
      </c>
      <c r="B8" s="5">
        <v>111491673.37</v>
      </c>
      <c r="D8" s="6" t="s">
        <v>16</v>
      </c>
      <c r="E8" s="7">
        <v>918.4</v>
      </c>
      <c r="G8" s="6"/>
      <c r="H8" s="6"/>
      <c r="I8" s="9"/>
    </row>
    <row r="9" spans="1:10" ht="14.25" x14ac:dyDescent="0.2">
      <c r="A9" s="6" t="s">
        <v>18</v>
      </c>
      <c r="B9" s="5">
        <v>3611.64</v>
      </c>
      <c r="D9" s="6" t="s">
        <v>19</v>
      </c>
      <c r="E9" s="10">
        <v>723</v>
      </c>
      <c r="H9" s="6"/>
    </row>
    <row r="10" spans="1:10" ht="14.25" x14ac:dyDescent="0.2">
      <c r="A10" s="6" t="s">
        <v>20</v>
      </c>
      <c r="B10" s="5">
        <v>43000000</v>
      </c>
      <c r="D10" s="6" t="s">
        <v>21</v>
      </c>
      <c r="E10" s="5">
        <f>E8+'20180625_Open'!E10</f>
        <v>15535.2</v>
      </c>
      <c r="G10" s="6"/>
      <c r="H10" s="6" t="s">
        <v>22</v>
      </c>
      <c r="I10" s="10">
        <f>SUM(I4:I7)</f>
        <v>30</v>
      </c>
    </row>
    <row r="11" spans="1:10" ht="14.25" x14ac:dyDescent="0.2">
      <c r="A11" s="6" t="s">
        <v>23</v>
      </c>
      <c r="B11" s="5">
        <f>B9+'20180625_Open'!B11</f>
        <v>140041.25999999998</v>
      </c>
      <c r="D11" s="6"/>
      <c r="E11" s="5"/>
      <c r="G11" s="6"/>
      <c r="H11" s="6" t="s">
        <v>24</v>
      </c>
      <c r="I11" s="10">
        <f>SUM(J4:J7)</f>
        <v>-2</v>
      </c>
    </row>
    <row r="12" spans="1:10" ht="14.25" x14ac:dyDescent="0.2">
      <c r="A12" s="6" t="s">
        <v>16</v>
      </c>
      <c r="B12" s="7">
        <v>2713.01</v>
      </c>
      <c r="E12" s="5"/>
      <c r="G12" s="6" t="s">
        <v>26</v>
      </c>
      <c r="I12" s="5"/>
    </row>
    <row r="13" spans="1:10" ht="14.25" x14ac:dyDescent="0.2">
      <c r="A13" s="6" t="s">
        <v>21</v>
      </c>
      <c r="B13" s="5">
        <f>B12+'20180625_Open'!B13</f>
        <v>30147.230000000003</v>
      </c>
      <c r="E13" s="5"/>
      <c r="G13" s="6"/>
      <c r="H13" s="6" t="s">
        <v>28</v>
      </c>
      <c r="I13" s="11">
        <v>22614960</v>
      </c>
    </row>
    <row r="14" spans="1:10" ht="14.25" x14ac:dyDescent="0.2">
      <c r="A14" s="6" t="s">
        <v>29</v>
      </c>
      <c r="B14" s="10">
        <v>19802961</v>
      </c>
      <c r="G14" s="6"/>
      <c r="H14" s="6" t="s">
        <v>30</v>
      </c>
      <c r="I14" s="11">
        <v>-1504800</v>
      </c>
    </row>
    <row r="15" spans="1:10" ht="14.25" x14ac:dyDescent="0.2">
      <c r="A15" s="6" t="s">
        <v>31</v>
      </c>
      <c r="B15" s="5"/>
      <c r="G15" s="6"/>
      <c r="H15" s="6" t="s">
        <v>32</v>
      </c>
      <c r="I15" s="11">
        <f>I13+I14</f>
        <v>21110160</v>
      </c>
    </row>
    <row r="16" spans="1:10" ht="14.25" x14ac:dyDescent="0.2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ht="14.25" x14ac:dyDescent="0.2">
      <c r="A17" s="12"/>
      <c r="B17" s="5"/>
      <c r="G17" s="6" t="s">
        <v>34</v>
      </c>
      <c r="H17" s="5"/>
      <c r="I17" s="11">
        <v>2502618.56</v>
      </c>
    </row>
    <row r="18" spans="1:14" ht="14.25" x14ac:dyDescent="0.2">
      <c r="G18" s="6" t="s">
        <v>10</v>
      </c>
      <c r="H18" s="5"/>
      <c r="I18" s="11">
        <v>3392244</v>
      </c>
    </row>
    <row r="19" spans="1:14" ht="14.25" x14ac:dyDescent="0.2">
      <c r="A19" s="5"/>
      <c r="G19" s="6" t="s">
        <v>35</v>
      </c>
      <c r="H19" s="5"/>
      <c r="I19" s="11">
        <f>I17+I18-I16</f>
        <v>-833954.07999999914</v>
      </c>
    </row>
    <row r="20" spans="1:14" ht="14.25" x14ac:dyDescent="0.2">
      <c r="D20" s="5"/>
      <c r="G20" s="6" t="s">
        <v>36</v>
      </c>
      <c r="I20" s="11"/>
    </row>
    <row r="21" spans="1:14" ht="14.25" x14ac:dyDescent="0.2">
      <c r="G21" s="6"/>
      <c r="H21" s="6" t="s">
        <v>38</v>
      </c>
      <c r="I21" s="11">
        <v>9272.69</v>
      </c>
      <c r="N21" s="5"/>
    </row>
    <row r="22" spans="1:14" ht="14.25" x14ac:dyDescent="0.2">
      <c r="G22" s="6"/>
      <c r="H22" s="6" t="s">
        <v>39</v>
      </c>
      <c r="I22" s="11"/>
    </row>
    <row r="23" spans="1:14" ht="14.25" x14ac:dyDescent="0.2">
      <c r="G23" s="6"/>
      <c r="H23" s="6" t="s">
        <v>41</v>
      </c>
      <c r="I23" s="11"/>
      <c r="N23" s="5"/>
    </row>
    <row r="24" spans="1:14" ht="14.25" x14ac:dyDescent="0.2">
      <c r="A24" s="4" t="s">
        <v>40</v>
      </c>
      <c r="H24" s="6" t="s">
        <v>43</v>
      </c>
      <c r="I24" s="11">
        <f>SUM(I21:I23)</f>
        <v>9272.69</v>
      </c>
    </row>
    <row r="25" spans="1:14" ht="14.25" x14ac:dyDescent="0.2">
      <c r="A25" s="6" t="s">
        <v>42</v>
      </c>
      <c r="B25" s="5">
        <f>B8+E7+I16</f>
        <v>130310386.16000001</v>
      </c>
      <c r="H25" s="6" t="s">
        <v>45</v>
      </c>
      <c r="I25" s="5">
        <v>228.14</v>
      </c>
    </row>
    <row r="26" spans="1:14" ht="14.25" x14ac:dyDescent="0.2">
      <c r="A26" s="6" t="s">
        <v>44</v>
      </c>
      <c r="B26" s="5">
        <f>B4+E5+I18</f>
        <v>62075779.200000003</v>
      </c>
      <c r="G26" s="6"/>
      <c r="H26" s="6" t="s">
        <v>47</v>
      </c>
      <c r="I26" s="5"/>
    </row>
    <row r="27" spans="1:14" ht="14.25" x14ac:dyDescent="0.2">
      <c r="A27" s="6" t="s">
        <v>46</v>
      </c>
      <c r="B27" s="5">
        <f>$B$13+$E$10+$I$24</f>
        <v>54955.12000000001</v>
      </c>
    </row>
    <row r="28" spans="1:14" ht="14.25" x14ac:dyDescent="0.2">
      <c r="A28" s="6" t="s">
        <v>48</v>
      </c>
      <c r="B28" s="5">
        <f>B12+E8+I25</f>
        <v>3859.55</v>
      </c>
    </row>
    <row r="29" spans="1:14" ht="14.25" x14ac:dyDescent="0.2">
      <c r="A29" s="6"/>
      <c r="B29" s="5"/>
    </row>
    <row r="30" spans="1:14" ht="14.25" x14ac:dyDescent="0.2">
      <c r="G30" s="6"/>
      <c r="H30" s="6"/>
      <c r="I30" s="5"/>
    </row>
    <row r="31" spans="1:14" s="3" customFormat="1" x14ac:dyDescent="0.15">
      <c r="J31" s="2"/>
    </row>
    <row r="32" spans="1:14" ht="15.75" x14ac:dyDescent="0.25">
      <c r="A32" s="1" t="s">
        <v>49</v>
      </c>
      <c r="G32" s="14"/>
    </row>
    <row r="33" spans="1:23" s="3" customFormat="1" ht="14.25" x14ac:dyDescent="0.2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ht="14.25" x14ac:dyDescent="0.2">
      <c r="A34" s="6" t="s">
        <v>56</v>
      </c>
      <c r="B34" s="13">
        <v>1538</v>
      </c>
      <c r="D34" s="6" t="s">
        <v>53</v>
      </c>
      <c r="E34" s="5">
        <v>1337781</v>
      </c>
      <c r="G34" s="6" t="s">
        <v>56</v>
      </c>
      <c r="H34" s="23">
        <v>19.809999999999999</v>
      </c>
      <c r="I34" s="6" t="s">
        <v>56</v>
      </c>
      <c r="J34" s="23">
        <v>19.11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ht="14.25" x14ac:dyDescent="0.2">
      <c r="A35" s="6" t="s">
        <v>84</v>
      </c>
      <c r="B35" s="13">
        <v>1882</v>
      </c>
      <c r="D35" s="6" t="s">
        <v>55</v>
      </c>
      <c r="E35" s="15">
        <v>1168725</v>
      </c>
      <c r="G35" s="6" t="s">
        <v>84</v>
      </c>
      <c r="H35" s="23">
        <v>19.84</v>
      </c>
      <c r="I35" s="6" t="s">
        <v>84</v>
      </c>
      <c r="J35" s="23">
        <v>20.09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ht="14.25" x14ac:dyDescent="0.2">
      <c r="A36" s="6" t="s">
        <v>58</v>
      </c>
      <c r="B36" s="13">
        <v>1796</v>
      </c>
      <c r="D36" s="6" t="s">
        <v>57</v>
      </c>
      <c r="E36" s="15">
        <v>15470</v>
      </c>
      <c r="G36" s="6" t="s">
        <v>58</v>
      </c>
      <c r="H36" s="23">
        <v>19.7</v>
      </c>
      <c r="I36" s="6" t="s">
        <v>58</v>
      </c>
      <c r="J36" s="23">
        <v>20.13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ht="14.25" x14ac:dyDescent="0.2">
      <c r="A37" s="6" t="s">
        <v>76</v>
      </c>
      <c r="B37" s="13">
        <v>1233</v>
      </c>
      <c r="D37" s="6" t="s">
        <v>59</v>
      </c>
      <c r="E37" s="5">
        <v>-8495</v>
      </c>
      <c r="G37" s="6" t="s">
        <v>76</v>
      </c>
      <c r="H37" s="23">
        <v>19.79</v>
      </c>
      <c r="I37" s="6" t="s">
        <v>76</v>
      </c>
      <c r="J37" s="23">
        <v>20.420000000000002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ht="14.25" x14ac:dyDescent="0.2">
      <c r="A38" s="6" t="s">
        <v>43</v>
      </c>
      <c r="B38" s="13">
        <f>SUM(B34:B37)</f>
        <v>6449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ht="14.25" x14ac:dyDescent="0.2">
      <c r="A39" s="6" t="s">
        <v>61</v>
      </c>
      <c r="B39" s="13">
        <v>3112</v>
      </c>
      <c r="D39" s="4" t="s">
        <v>62</v>
      </c>
      <c r="G39" s="4" t="s">
        <v>73</v>
      </c>
      <c r="H39" s="22"/>
    </row>
    <row r="40" spans="1:23" ht="14.25" x14ac:dyDescent="0.2">
      <c r="A40" s="6" t="s">
        <v>63</v>
      </c>
      <c r="B40" s="13">
        <v>-3337</v>
      </c>
      <c r="D40" s="6" t="s">
        <v>64</v>
      </c>
      <c r="E40" s="5">
        <v>3318212</v>
      </c>
      <c r="G40" s="6" t="s">
        <v>56</v>
      </c>
      <c r="H40" s="22">
        <v>0</v>
      </c>
    </row>
    <row r="41" spans="1:23" s="3" customFormat="1" ht="14.25" x14ac:dyDescent="0.2">
      <c r="A41" s="2"/>
      <c r="B41" s="2"/>
      <c r="D41" s="6" t="s">
        <v>65</v>
      </c>
      <c r="E41" s="5">
        <v>32100</v>
      </c>
      <c r="G41" s="6" t="s">
        <v>84</v>
      </c>
      <c r="H41" s="22">
        <v>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ht="14.25" x14ac:dyDescent="0.2">
      <c r="A42" s="4" t="s">
        <v>85</v>
      </c>
      <c r="B42" s="17"/>
      <c r="D42" s="6" t="s">
        <v>66</v>
      </c>
      <c r="E42" s="5">
        <v>-33327</v>
      </c>
      <c r="G42" s="6" t="s">
        <v>58</v>
      </c>
      <c r="H42" s="22">
        <v>8.0000000000000002E-3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ht="14.25" x14ac:dyDescent="0.2">
      <c r="A43" s="6" t="s">
        <v>56</v>
      </c>
      <c r="B43" s="13">
        <v>1700</v>
      </c>
      <c r="D43" s="6" t="s">
        <v>67</v>
      </c>
      <c r="E43" s="5">
        <v>65427</v>
      </c>
      <c r="G43" s="6" t="s">
        <v>76</v>
      </c>
      <c r="H43" s="22">
        <v>0.02</v>
      </c>
    </row>
    <row r="44" spans="1:23" ht="14.25" x14ac:dyDescent="0.2">
      <c r="A44" s="6" t="s">
        <v>84</v>
      </c>
      <c r="B44" s="13">
        <v>2045</v>
      </c>
      <c r="D44" s="6" t="s">
        <v>71</v>
      </c>
      <c r="E44" s="5">
        <f>E40-E45</f>
        <v>687962</v>
      </c>
    </row>
    <row r="45" spans="1:23" ht="14.25" x14ac:dyDescent="0.2">
      <c r="A45" s="6" t="s">
        <v>58</v>
      </c>
      <c r="B45" s="13">
        <v>1944</v>
      </c>
      <c r="C45" s="5"/>
      <c r="D45" s="6" t="s">
        <v>70</v>
      </c>
      <c r="E45" s="15">
        <v>2630250</v>
      </c>
      <c r="G45" s="4" t="s">
        <v>77</v>
      </c>
    </row>
    <row r="46" spans="1:23" ht="14.25" x14ac:dyDescent="0.2">
      <c r="A46" s="6" t="s">
        <v>76</v>
      </c>
      <c r="B46" s="13">
        <v>1233</v>
      </c>
      <c r="C46" s="5"/>
      <c r="D46" s="6" t="s">
        <v>86</v>
      </c>
      <c r="E46" s="5">
        <v>3488852</v>
      </c>
      <c r="H46" s="25" t="s">
        <v>78</v>
      </c>
      <c r="I46" s="25" t="s">
        <v>79</v>
      </c>
      <c r="J46" s="25" t="s">
        <v>80</v>
      </c>
    </row>
    <row r="47" spans="1:23" ht="14.25" x14ac:dyDescent="0.2">
      <c r="A47" s="6" t="s">
        <v>43</v>
      </c>
      <c r="B47" s="13">
        <f>SUM(B43:B46)</f>
        <v>6922</v>
      </c>
      <c r="C47" s="18"/>
      <c r="D47" s="6" t="s">
        <v>89</v>
      </c>
      <c r="E47" s="5">
        <f>E46-E45</f>
        <v>858602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ht="14.25" x14ac:dyDescent="0.2">
      <c r="A48" s="14"/>
      <c r="B48" s="5"/>
      <c r="E48" s="15"/>
      <c r="F48" s="13"/>
      <c r="G48" s="6" t="s">
        <v>88</v>
      </c>
      <c r="H48" s="13">
        <v>-8</v>
      </c>
      <c r="I48" s="13">
        <v>-16</v>
      </c>
      <c r="J48" s="13">
        <v>-43</v>
      </c>
    </row>
    <row r="49" spans="1:11" ht="14.25" x14ac:dyDescent="0.2">
      <c r="A49" s="14"/>
      <c r="B49" s="5"/>
      <c r="E49" s="15"/>
      <c r="F49" s="13"/>
      <c r="G49" s="6" t="s">
        <v>58</v>
      </c>
      <c r="H49" s="13">
        <v>-8</v>
      </c>
      <c r="I49" s="13">
        <v>-29</v>
      </c>
      <c r="J49" s="13">
        <v>-87</v>
      </c>
    </row>
    <row r="50" spans="1:11" ht="14.25" x14ac:dyDescent="0.2">
      <c r="A50" s="19"/>
      <c r="B50" s="13"/>
      <c r="C50" s="13"/>
      <c r="D50" s="15"/>
      <c r="E50" s="15"/>
      <c r="F50" s="13"/>
      <c r="G50" s="6" t="s">
        <v>76</v>
      </c>
      <c r="H50" s="13">
        <v>-9</v>
      </c>
      <c r="I50" s="13">
        <v>-43</v>
      </c>
      <c r="J50" s="13">
        <v>-179</v>
      </c>
    </row>
    <row r="51" spans="1:11" x14ac:dyDescent="0.15">
      <c r="D51" s="15"/>
      <c r="E51" s="15"/>
    </row>
    <row r="52" spans="1:11" ht="14.25" x14ac:dyDescent="0.2">
      <c r="G52" s="4" t="s">
        <v>91</v>
      </c>
    </row>
    <row r="53" spans="1:11" x14ac:dyDescent="0.15">
      <c r="E53" s="15"/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15">
      <c r="G54" s="27" t="s">
        <v>96</v>
      </c>
      <c r="H54" s="9">
        <v>-32.86</v>
      </c>
      <c r="I54" s="9">
        <v>-6.67</v>
      </c>
      <c r="J54" s="9">
        <v>-18.2</v>
      </c>
      <c r="K54" s="9">
        <v>26.19</v>
      </c>
    </row>
    <row r="55" spans="1:11" x14ac:dyDescent="0.15">
      <c r="G55" s="27" t="s">
        <v>97</v>
      </c>
      <c r="H55" s="9">
        <v>-40.26</v>
      </c>
      <c r="I55" s="9">
        <v>-7.43</v>
      </c>
      <c r="J55" s="9">
        <v>-19</v>
      </c>
      <c r="K55" s="9">
        <v>32.83</v>
      </c>
    </row>
    <row r="56" spans="1:11" x14ac:dyDescent="0.15">
      <c r="G56" s="27" t="s">
        <v>98</v>
      </c>
      <c r="H56" s="9">
        <v>-43.26</v>
      </c>
      <c r="I56" s="9">
        <v>-5.89</v>
      </c>
      <c r="J56" s="9">
        <v>-17.399999999999999</v>
      </c>
      <c r="K56" s="9">
        <v>37.369999999999997</v>
      </c>
    </row>
    <row r="57" spans="1:11" x14ac:dyDescent="0.15">
      <c r="G57" s="27" t="s">
        <v>99</v>
      </c>
      <c r="H57" s="9">
        <v>-40.46</v>
      </c>
      <c r="I57" s="9">
        <v>-1.48</v>
      </c>
      <c r="J57" s="9">
        <v>-13</v>
      </c>
      <c r="K57" s="9">
        <v>38.979999999999997</v>
      </c>
    </row>
    <row r="58" spans="1:11" x14ac:dyDescent="0.15">
      <c r="H58" s="9"/>
      <c r="J58" s="9"/>
      <c r="K58" s="9"/>
    </row>
    <row r="59" spans="1:11" x14ac:dyDescent="0.15">
      <c r="G59" s="27" t="s">
        <v>100</v>
      </c>
      <c r="H59" s="9">
        <v>-51.28</v>
      </c>
      <c r="I59" s="9">
        <v>-19.809999999999999</v>
      </c>
      <c r="J59" s="9"/>
      <c r="K59" s="9">
        <v>31.47</v>
      </c>
    </row>
    <row r="60" spans="1:11" x14ac:dyDescent="0.15">
      <c r="G60" s="27" t="s">
        <v>101</v>
      </c>
      <c r="H60" s="9">
        <v>-70.48</v>
      </c>
      <c r="I60" s="9">
        <v>-31.65</v>
      </c>
      <c r="J60" s="9"/>
      <c r="K60" s="9">
        <v>38.83</v>
      </c>
    </row>
    <row r="61" spans="1:11" x14ac:dyDescent="0.15">
      <c r="G61" s="27" t="s">
        <v>102</v>
      </c>
      <c r="H61" s="9">
        <v>-84.68</v>
      </c>
      <c r="I61" s="9">
        <v>-42.24</v>
      </c>
      <c r="J61" s="9"/>
      <c r="K61" s="9">
        <v>42.44</v>
      </c>
    </row>
    <row r="62" spans="1:11" x14ac:dyDescent="0.15">
      <c r="G62" s="27" t="s">
        <v>103</v>
      </c>
      <c r="H62" s="9">
        <v>-98.68</v>
      </c>
      <c r="I62" s="9">
        <v>-56.24</v>
      </c>
      <c r="J62" s="9"/>
      <c r="K62" s="27">
        <v>42.44</v>
      </c>
    </row>
    <row r="63" spans="1:11" x14ac:dyDescent="0.15">
      <c r="H63" s="9"/>
      <c r="J63" s="9"/>
      <c r="K63" s="9"/>
    </row>
    <row r="64" spans="1:11" x14ac:dyDescent="0.15">
      <c r="G64" s="27" t="s">
        <v>104</v>
      </c>
      <c r="H64" s="9">
        <v>-96.23</v>
      </c>
      <c r="I64" s="9">
        <v>-73.2</v>
      </c>
      <c r="J64" s="9"/>
      <c r="K64" s="9">
        <v>23.03</v>
      </c>
    </row>
    <row r="65" spans="7:11" x14ac:dyDescent="0.15">
      <c r="G65" s="27" t="s">
        <v>105</v>
      </c>
      <c r="H65" s="9">
        <v>-127.63</v>
      </c>
      <c r="I65" s="9">
        <v>-101.47</v>
      </c>
      <c r="J65" s="9"/>
      <c r="K65" s="9">
        <v>26.16</v>
      </c>
    </row>
    <row r="66" spans="7:11" x14ac:dyDescent="0.15">
      <c r="G66" s="27" t="s">
        <v>106</v>
      </c>
      <c r="H66" s="9">
        <v>-175.03</v>
      </c>
      <c r="I66" s="9">
        <v>-148.46</v>
      </c>
      <c r="J66" s="9"/>
      <c r="K66" s="9">
        <v>26.57</v>
      </c>
    </row>
    <row r="67" spans="7:11" x14ac:dyDescent="0.15">
      <c r="G67" s="27" t="s">
        <v>107</v>
      </c>
      <c r="H67" s="9">
        <v>-275.02999999999997</v>
      </c>
      <c r="I67" s="9">
        <v>-248.46</v>
      </c>
      <c r="J67" s="9"/>
      <c r="K67" s="9">
        <v>26.57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W53"/>
  <sheetViews>
    <sheetView topLeftCell="A13" workbookViewId="0">
      <selection activeCell="B25" sqref="B25"/>
    </sheetView>
  </sheetViews>
  <sheetFormatPr defaultColWidth="8.875" defaultRowHeight="13.5" x14ac:dyDescent="0.15"/>
  <cols>
    <col min="1" max="1" width="25.5" style="2" customWidth="1"/>
    <col min="2" max="2" width="21" style="2" customWidth="1"/>
    <col min="3" max="3" width="3.375" style="3" customWidth="1"/>
    <col min="4" max="4" width="22.125" style="2" customWidth="1"/>
    <col min="5" max="5" width="22" style="2" customWidth="1"/>
    <col min="6" max="6" width="1.875" style="3" customWidth="1"/>
    <col min="7" max="7" width="24.625" style="2" customWidth="1"/>
    <col min="8" max="8" width="19.5" style="2" customWidth="1"/>
    <col min="9" max="9" width="21.625" style="2" customWidth="1"/>
    <col min="10" max="10" width="7.125" style="2" customWidth="1"/>
    <col min="11" max="13" width="8.875" style="2"/>
    <col min="14" max="14" width="21.5" style="2" bestFit="1" customWidth="1"/>
    <col min="15" max="16384" width="8.875" style="2"/>
  </cols>
  <sheetData>
    <row r="1" spans="1:10" ht="18" customHeight="1" x14ac:dyDescent="0.25">
      <c r="A1" s="1" t="s">
        <v>0</v>
      </c>
    </row>
    <row r="2" spans="1:10" ht="14.25" x14ac:dyDescent="0.2">
      <c r="A2" s="4" t="s">
        <v>68</v>
      </c>
      <c r="D2" s="4" t="s">
        <v>69</v>
      </c>
      <c r="G2" s="4" t="s">
        <v>1</v>
      </c>
      <c r="I2" s="5"/>
    </row>
    <row r="3" spans="1:10" ht="14.25" x14ac:dyDescent="0.2">
      <c r="A3" s="6" t="s">
        <v>2</v>
      </c>
      <c r="B3" s="5">
        <v>28246</v>
      </c>
      <c r="D3" s="6" t="s">
        <v>2</v>
      </c>
      <c r="E3" s="7">
        <v>4499829.16</v>
      </c>
      <c r="G3" s="6" t="s">
        <v>3</v>
      </c>
      <c r="I3" s="8" t="s">
        <v>4</v>
      </c>
      <c r="J3" s="6" t="s">
        <v>5</v>
      </c>
    </row>
    <row r="4" spans="1:10" ht="14.25" x14ac:dyDescent="0.2">
      <c r="A4" s="6" t="s">
        <v>6</v>
      </c>
      <c r="B4" s="7">
        <v>20128778.960000001</v>
      </c>
      <c r="D4" s="6" t="s">
        <v>7</v>
      </c>
      <c r="E4" s="7">
        <v>1612099.96</v>
      </c>
      <c r="H4" s="6" t="s">
        <v>13</v>
      </c>
      <c r="I4" s="9">
        <v>7</v>
      </c>
      <c r="J4" s="9"/>
    </row>
    <row r="5" spans="1:10" ht="14.25" x14ac:dyDescent="0.2">
      <c r="A5" s="6" t="s">
        <v>9</v>
      </c>
      <c r="B5" s="5">
        <f>B4+B6</f>
        <v>20357046.91</v>
      </c>
      <c r="D5" s="6" t="s">
        <v>10</v>
      </c>
      <c r="E5" s="5">
        <v>2887729.2</v>
      </c>
      <c r="H5" s="6" t="s">
        <v>81</v>
      </c>
      <c r="I5" s="9">
        <v>6</v>
      </c>
      <c r="J5" s="9"/>
    </row>
    <row r="6" spans="1:10" ht="14.25" x14ac:dyDescent="0.2">
      <c r="A6" s="6" t="s">
        <v>7</v>
      </c>
      <c r="B6" s="5">
        <v>228267.95</v>
      </c>
      <c r="D6" s="6" t="s">
        <v>12</v>
      </c>
      <c r="E6" s="5"/>
      <c r="H6" s="6" t="s">
        <v>15</v>
      </c>
      <c r="I6" s="9">
        <v>6</v>
      </c>
      <c r="J6" s="9"/>
    </row>
    <row r="7" spans="1:10" ht="14.25" x14ac:dyDescent="0.2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/>
      <c r="J7" s="9"/>
    </row>
    <row r="8" spans="1:10" ht="14.25" x14ac:dyDescent="0.2">
      <c r="A8" s="6" t="s">
        <v>14</v>
      </c>
      <c r="B8" s="5">
        <v>22991673.370000001</v>
      </c>
      <c r="D8" s="6" t="s">
        <v>16</v>
      </c>
      <c r="E8" s="7">
        <v>235.2</v>
      </c>
      <c r="G8" s="6"/>
      <c r="H8" s="6"/>
      <c r="I8" s="9"/>
    </row>
    <row r="9" spans="1:10" ht="14.25" x14ac:dyDescent="0.2">
      <c r="A9" s="6" t="s">
        <v>18</v>
      </c>
      <c r="B9" s="5">
        <v>21.81</v>
      </c>
      <c r="D9" s="6" t="s">
        <v>19</v>
      </c>
      <c r="E9" s="10">
        <v>222</v>
      </c>
      <c r="H9" s="6"/>
    </row>
    <row r="10" spans="1:10" ht="14.25" x14ac:dyDescent="0.2">
      <c r="A10" s="6" t="s">
        <v>20</v>
      </c>
      <c r="B10" s="5">
        <v>200000</v>
      </c>
      <c r="D10" s="6" t="s">
        <v>21</v>
      </c>
      <c r="E10" s="5">
        <f>E8+'20180529_Open '!E10</f>
        <v>3657.6000000000004</v>
      </c>
      <c r="G10" s="6"/>
      <c r="H10" s="6" t="s">
        <v>22</v>
      </c>
      <c r="I10" s="10">
        <f>SUM(I4:I7)</f>
        <v>19</v>
      </c>
    </row>
    <row r="11" spans="1:10" ht="14.25" x14ac:dyDescent="0.2">
      <c r="A11" s="6" t="s">
        <v>23</v>
      </c>
      <c r="B11" s="5">
        <f>B9+'20180529_Open '!B11</f>
        <v>8797.08</v>
      </c>
      <c r="D11" s="6"/>
      <c r="E11" s="5"/>
      <c r="G11" s="6"/>
      <c r="H11" s="6" t="s">
        <v>24</v>
      </c>
      <c r="I11" s="10">
        <f>SUM(J4:J7)</f>
        <v>0</v>
      </c>
    </row>
    <row r="12" spans="1:10" ht="14.25" x14ac:dyDescent="0.2">
      <c r="A12" s="6" t="s">
        <v>16</v>
      </c>
      <c r="B12" s="7">
        <v>237.78</v>
      </c>
      <c r="E12" s="5"/>
      <c r="G12" s="6" t="s">
        <v>26</v>
      </c>
      <c r="I12" s="5"/>
    </row>
    <row r="13" spans="1:10" ht="14.25" x14ac:dyDescent="0.2">
      <c r="A13" s="6" t="s">
        <v>21</v>
      </c>
      <c r="B13" s="5">
        <f>B12+'20180529_Open '!B13</f>
        <v>6094.1799999999994</v>
      </c>
      <c r="E13" s="5"/>
      <c r="G13" s="6"/>
      <c r="H13" s="6" t="s">
        <v>28</v>
      </c>
      <c r="I13" s="11">
        <v>15016500</v>
      </c>
    </row>
    <row r="14" spans="1:10" ht="14.25" x14ac:dyDescent="0.2">
      <c r="A14" s="6" t="s">
        <v>29</v>
      </c>
      <c r="B14" s="10">
        <v>7581461</v>
      </c>
      <c r="G14" s="6"/>
      <c r="H14" s="6" t="s">
        <v>30</v>
      </c>
      <c r="I14" s="11">
        <v>0</v>
      </c>
    </row>
    <row r="15" spans="1:10" ht="14.25" x14ac:dyDescent="0.2">
      <c r="A15" s="6" t="s">
        <v>31</v>
      </c>
      <c r="B15" s="5"/>
      <c r="G15" s="6"/>
      <c r="H15" s="6" t="s">
        <v>32</v>
      </c>
      <c r="I15" s="11">
        <f>I13+I14</f>
        <v>15016500</v>
      </c>
    </row>
    <row r="16" spans="1:10" ht="14.25" x14ac:dyDescent="0.2">
      <c r="A16" s="6" t="s">
        <v>33</v>
      </c>
      <c r="B16" s="5"/>
      <c r="G16" s="6" t="s">
        <v>14</v>
      </c>
      <c r="H16" s="5"/>
      <c r="I16" s="11">
        <v>3228816.64</v>
      </c>
    </row>
    <row r="17" spans="1:14" ht="14.25" x14ac:dyDescent="0.2">
      <c r="A17" s="12"/>
      <c r="B17" s="5"/>
      <c r="G17" s="6" t="s">
        <v>34</v>
      </c>
      <c r="H17" s="5"/>
      <c r="I17" s="11">
        <v>540828.96</v>
      </c>
    </row>
    <row r="18" spans="1:14" ht="14.25" x14ac:dyDescent="0.2">
      <c r="G18" s="6" t="s">
        <v>10</v>
      </c>
      <c r="H18" s="5"/>
      <c r="I18" s="11">
        <v>2254905</v>
      </c>
    </row>
    <row r="19" spans="1:14" ht="14.25" x14ac:dyDescent="0.2">
      <c r="A19" s="5"/>
      <c r="G19" s="6" t="s">
        <v>35</v>
      </c>
      <c r="H19" s="5"/>
      <c r="I19" s="11">
        <f>I17+I18-I16</f>
        <v>-433082.68000000017</v>
      </c>
    </row>
    <row r="20" spans="1:14" ht="14.25" x14ac:dyDescent="0.2">
      <c r="D20" s="5"/>
      <c r="G20" s="6" t="s">
        <v>36</v>
      </c>
      <c r="I20" s="11"/>
    </row>
    <row r="21" spans="1:14" ht="14.25" x14ac:dyDescent="0.2">
      <c r="G21" s="6"/>
      <c r="H21" s="6" t="s">
        <v>38</v>
      </c>
      <c r="I21" s="11">
        <v>4424.45</v>
      </c>
      <c r="N21" s="5"/>
    </row>
    <row r="22" spans="1:14" ht="14.25" x14ac:dyDescent="0.2">
      <c r="G22" s="6"/>
      <c r="H22" s="6" t="s">
        <v>39</v>
      </c>
      <c r="I22" s="11"/>
    </row>
    <row r="23" spans="1:14" ht="14.25" x14ac:dyDescent="0.2">
      <c r="G23" s="6"/>
      <c r="H23" s="6" t="s">
        <v>41</v>
      </c>
      <c r="I23" s="11"/>
      <c r="N23" s="5"/>
    </row>
    <row r="24" spans="1:14" ht="14.25" x14ac:dyDescent="0.2">
      <c r="A24" s="4" t="s">
        <v>40</v>
      </c>
      <c r="H24" s="6" t="s">
        <v>43</v>
      </c>
      <c r="I24" s="11">
        <f>SUM(I21:I23)</f>
        <v>4424.45</v>
      </c>
    </row>
    <row r="25" spans="1:14" ht="14.25" x14ac:dyDescent="0.2">
      <c r="A25" s="6" t="s">
        <v>42</v>
      </c>
      <c r="B25" s="5">
        <f>B8+E7+I16+B45</f>
        <v>31310386.160000004</v>
      </c>
      <c r="H25" s="6" t="s">
        <v>45</v>
      </c>
      <c r="I25" s="5">
        <v>91.01</v>
      </c>
    </row>
    <row r="26" spans="1:14" ht="14.25" x14ac:dyDescent="0.2">
      <c r="A26" s="6" t="s">
        <v>44</v>
      </c>
      <c r="B26" s="5">
        <f>B4+E5+I18</f>
        <v>25271413.16</v>
      </c>
      <c r="G26" s="6"/>
      <c r="H26" s="6" t="s">
        <v>47</v>
      </c>
      <c r="I26" s="5"/>
    </row>
    <row r="27" spans="1:14" ht="14.25" x14ac:dyDescent="0.2">
      <c r="A27" s="6" t="s">
        <v>46</v>
      </c>
      <c r="B27" s="5">
        <f>$B$13+$E$10+$I$24</f>
        <v>14176.23</v>
      </c>
    </row>
    <row r="28" spans="1:14" ht="14.25" x14ac:dyDescent="0.2">
      <c r="A28" s="6" t="s">
        <v>48</v>
      </c>
      <c r="B28" s="5">
        <f>B12+E8+I25</f>
        <v>563.99</v>
      </c>
    </row>
    <row r="29" spans="1:14" ht="14.25" x14ac:dyDescent="0.2">
      <c r="A29" s="6"/>
      <c r="B29" s="5"/>
    </row>
    <row r="30" spans="1:14" ht="14.25" x14ac:dyDescent="0.2">
      <c r="G30" s="6"/>
      <c r="H30" s="6"/>
      <c r="I30" s="5"/>
    </row>
    <row r="31" spans="1:14" s="3" customFormat="1" x14ac:dyDescent="0.15">
      <c r="J31" s="2"/>
    </row>
    <row r="32" spans="1:14" ht="15.75" x14ac:dyDescent="0.25">
      <c r="A32" s="1" t="s">
        <v>49</v>
      </c>
      <c r="G32" s="14"/>
    </row>
    <row r="33" spans="1:23" s="3" customFormat="1" ht="14.25" x14ac:dyDescent="0.2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ht="14.25" x14ac:dyDescent="0.2">
      <c r="A34" s="6" t="s">
        <v>56</v>
      </c>
      <c r="B34" s="13">
        <v>1551</v>
      </c>
      <c r="D34" s="6" t="s">
        <v>53</v>
      </c>
      <c r="E34" s="5">
        <v>-618575</v>
      </c>
      <c r="G34" s="6" t="s">
        <v>56</v>
      </c>
      <c r="H34" s="23">
        <v>17.71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ht="14.25" x14ac:dyDescent="0.2">
      <c r="A35" s="6" t="s">
        <v>84</v>
      </c>
      <c r="B35" s="13">
        <v>173</v>
      </c>
      <c r="D35" s="6" t="s">
        <v>55</v>
      </c>
      <c r="E35" s="15">
        <v>673270</v>
      </c>
      <c r="G35" s="6" t="s">
        <v>84</v>
      </c>
      <c r="H35" s="23">
        <v>17.38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ht="14.25" x14ac:dyDescent="0.2">
      <c r="A36" s="6" t="s">
        <v>58</v>
      </c>
      <c r="B36" s="13">
        <v>335</v>
      </c>
      <c r="D36" s="6" t="s">
        <v>57</v>
      </c>
      <c r="E36" s="15">
        <v>20895</v>
      </c>
      <c r="G36" s="6" t="s">
        <v>58</v>
      </c>
      <c r="H36" s="23">
        <v>17.29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ht="14.25" x14ac:dyDescent="0.2">
      <c r="A37" s="6" t="s">
        <v>76</v>
      </c>
      <c r="B37" s="13">
        <v>460</v>
      </c>
      <c r="D37" s="6" t="s">
        <v>59</v>
      </c>
      <c r="E37" s="5">
        <v>-3751</v>
      </c>
      <c r="G37" s="6" t="s">
        <v>76</v>
      </c>
      <c r="H37" s="23">
        <v>17.38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ht="14.25" x14ac:dyDescent="0.2">
      <c r="A38" s="6" t="s">
        <v>43</v>
      </c>
      <c r="B38" s="13">
        <f>SUM(B34:B37)</f>
        <v>2519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ht="14.25" x14ac:dyDescent="0.2">
      <c r="A39" s="6" t="s">
        <v>61</v>
      </c>
      <c r="B39" s="13">
        <v>1507</v>
      </c>
      <c r="D39" s="4" t="s">
        <v>62</v>
      </c>
      <c r="G39" s="4" t="s">
        <v>73</v>
      </c>
      <c r="H39" s="22"/>
    </row>
    <row r="40" spans="1:23" ht="14.25" x14ac:dyDescent="0.2">
      <c r="A40" s="6" t="s">
        <v>63</v>
      </c>
      <c r="B40" s="13">
        <v>-1012</v>
      </c>
      <c r="D40" s="6" t="s">
        <v>64</v>
      </c>
      <c r="E40" s="5">
        <v>2718991</v>
      </c>
      <c r="G40" s="6" t="s">
        <v>56</v>
      </c>
      <c r="H40" s="22">
        <v>5.0000000000000001E-3</v>
      </c>
    </row>
    <row r="41" spans="1:23" s="3" customFormat="1" ht="14.25" x14ac:dyDescent="0.2">
      <c r="A41" s="2"/>
      <c r="B41" s="2"/>
      <c r="D41" s="6" t="s">
        <v>65</v>
      </c>
      <c r="E41" s="5">
        <v>-804</v>
      </c>
      <c r="G41" s="6" t="s">
        <v>84</v>
      </c>
      <c r="H41" s="22">
        <v>0.01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ht="14.25" x14ac:dyDescent="0.2">
      <c r="A42" s="4" t="s">
        <v>82</v>
      </c>
      <c r="B42" s="17"/>
      <c r="D42" s="6" t="s">
        <v>66</v>
      </c>
      <c r="E42" s="5">
        <v>10546</v>
      </c>
      <c r="G42" s="6" t="s">
        <v>58</v>
      </c>
      <c r="H42" s="22">
        <v>2.8000000000000001E-2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ht="14.25" x14ac:dyDescent="0.2">
      <c r="A43" s="6" t="s">
        <v>75</v>
      </c>
      <c r="D43" s="6" t="s">
        <v>67</v>
      </c>
      <c r="E43" s="5">
        <v>-11350</v>
      </c>
      <c r="G43" s="6" t="s">
        <v>76</v>
      </c>
      <c r="H43" s="22">
        <v>5.8000000000000003E-2</v>
      </c>
    </row>
    <row r="44" spans="1:23" ht="14.25" x14ac:dyDescent="0.2">
      <c r="A44" s="6" t="s">
        <v>56</v>
      </c>
      <c r="D44" s="6" t="s">
        <v>71</v>
      </c>
      <c r="E44" s="5">
        <f>E40-E45</f>
        <v>88741</v>
      </c>
    </row>
    <row r="45" spans="1:23" ht="14.25" x14ac:dyDescent="0.2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ht="14.25" x14ac:dyDescent="0.2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ht="14.25" x14ac:dyDescent="0.2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ht="14.25" x14ac:dyDescent="0.2">
      <c r="A48" s="14"/>
      <c r="B48" s="5"/>
      <c r="F48" s="13"/>
      <c r="G48" s="6" t="s">
        <v>84</v>
      </c>
      <c r="H48" s="13">
        <v>-17</v>
      </c>
      <c r="I48" s="13">
        <v>-26</v>
      </c>
      <c r="J48" s="13">
        <v>-45</v>
      </c>
    </row>
    <row r="49" spans="1:10" ht="14.25" x14ac:dyDescent="0.2">
      <c r="A49" s="14"/>
      <c r="B49" s="5"/>
      <c r="F49" s="13"/>
      <c r="G49" s="6" t="s">
        <v>58</v>
      </c>
      <c r="H49" s="13">
        <v>-15</v>
      </c>
      <c r="I49" s="13">
        <v>-43</v>
      </c>
      <c r="J49" s="13">
        <v>-108</v>
      </c>
    </row>
    <row r="50" spans="1:10" ht="14.25" x14ac:dyDescent="0.2">
      <c r="A50" s="19"/>
      <c r="B50" s="13"/>
      <c r="C50" s="13"/>
      <c r="F50" s="13"/>
      <c r="G50" s="6" t="s">
        <v>76</v>
      </c>
      <c r="H50" s="13">
        <v>-8</v>
      </c>
      <c r="I50" s="13">
        <v>-58</v>
      </c>
      <c r="J50" s="13">
        <v>-189</v>
      </c>
    </row>
    <row r="53" spans="1:10" x14ac:dyDescent="0.1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A1:W53"/>
  <sheetViews>
    <sheetView workbookViewId="0">
      <selection activeCell="E10" sqref="E10"/>
    </sheetView>
  </sheetViews>
  <sheetFormatPr defaultColWidth="8.875" defaultRowHeight="13.5" x14ac:dyDescent="0.15"/>
  <cols>
    <col min="1" max="1" width="25.5" style="2" customWidth="1"/>
    <col min="2" max="2" width="21" style="2" customWidth="1"/>
    <col min="3" max="3" width="3.375" style="3" customWidth="1"/>
    <col min="4" max="4" width="22.125" style="2" customWidth="1"/>
    <col min="5" max="5" width="22" style="2" customWidth="1"/>
    <col min="6" max="6" width="1.875" style="3" customWidth="1"/>
    <col min="7" max="7" width="24.625" style="2" customWidth="1"/>
    <col min="8" max="8" width="19.5" style="2" customWidth="1"/>
    <col min="9" max="9" width="21.625" style="2" customWidth="1"/>
    <col min="10" max="10" width="7.125" style="2" customWidth="1"/>
    <col min="11" max="13" width="8.875" style="2"/>
    <col min="14" max="14" width="21.5" style="2" bestFit="1" customWidth="1"/>
    <col min="15" max="16384" width="8.875" style="2"/>
  </cols>
  <sheetData>
    <row r="1" spans="1:10" ht="18" customHeight="1" x14ac:dyDescent="0.25">
      <c r="A1" s="1" t="s">
        <v>0</v>
      </c>
    </row>
    <row r="2" spans="1:10" ht="14.25" x14ac:dyDescent="0.2">
      <c r="A2" s="4" t="s">
        <v>68</v>
      </c>
      <c r="D2" s="4" t="s">
        <v>69</v>
      </c>
      <c r="G2" s="4" t="s">
        <v>1</v>
      </c>
      <c r="I2" s="5"/>
    </row>
    <row r="3" spans="1:10" ht="14.25" x14ac:dyDescent="0.2">
      <c r="A3" s="6" t="s">
        <v>2</v>
      </c>
      <c r="B3" s="5">
        <v>1464026.28</v>
      </c>
      <c r="D3" s="6" t="s">
        <v>2</v>
      </c>
      <c r="E3" s="7">
        <v>4573079.33</v>
      </c>
      <c r="G3" s="6" t="s">
        <v>3</v>
      </c>
      <c r="I3" s="8" t="s">
        <v>4</v>
      </c>
      <c r="J3" s="6" t="s">
        <v>5</v>
      </c>
    </row>
    <row r="4" spans="1:10" ht="14.25" x14ac:dyDescent="0.2">
      <c r="A4" s="6" t="s">
        <v>6</v>
      </c>
      <c r="B4" s="7">
        <v>19186817.949999999</v>
      </c>
      <c r="D4" s="6" t="s">
        <v>7</v>
      </c>
      <c r="E4" s="7">
        <v>1845105.58</v>
      </c>
      <c r="H4" s="6" t="s">
        <v>13</v>
      </c>
      <c r="I4" s="9">
        <v>8</v>
      </c>
      <c r="J4" s="9"/>
    </row>
    <row r="5" spans="1:10" ht="14.25" x14ac:dyDescent="0.2">
      <c r="A5" s="6" t="s">
        <v>9</v>
      </c>
      <c r="B5" s="5">
        <f>B4+B6</f>
        <v>20650844.23</v>
      </c>
      <c r="D5" s="6" t="s">
        <v>10</v>
      </c>
      <c r="E5" s="5">
        <v>2727973.75</v>
      </c>
      <c r="H5" s="6" t="s">
        <v>81</v>
      </c>
      <c r="I5" s="9">
        <v>5</v>
      </c>
      <c r="J5" s="9"/>
    </row>
    <row r="6" spans="1:10" ht="14.25" x14ac:dyDescent="0.2">
      <c r="A6" s="6" t="s">
        <v>7</v>
      </c>
      <c r="B6" s="5">
        <v>1464026.28</v>
      </c>
      <c r="D6" s="6" t="s">
        <v>12</v>
      </c>
      <c r="E6" s="5"/>
      <c r="H6" s="6" t="s">
        <v>15</v>
      </c>
      <c r="I6" s="9">
        <v>6</v>
      </c>
      <c r="J6" s="9"/>
    </row>
    <row r="7" spans="1:10" ht="14.25" x14ac:dyDescent="0.2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/>
      <c r="J7" s="9">
        <v>-1</v>
      </c>
    </row>
    <row r="8" spans="1:10" ht="14.25" x14ac:dyDescent="0.2">
      <c r="A8" s="6" t="s">
        <v>14</v>
      </c>
      <c r="B8" s="5">
        <v>23191673.370000001</v>
      </c>
      <c r="D8" s="6" t="s">
        <v>16</v>
      </c>
      <c r="E8" s="7">
        <v>76.8</v>
      </c>
      <c r="G8" s="6"/>
      <c r="H8" s="6"/>
      <c r="I8" s="9"/>
    </row>
    <row r="9" spans="1:10" ht="14.25" x14ac:dyDescent="0.2">
      <c r="A9" s="6" t="s">
        <v>18</v>
      </c>
      <c r="B9" s="5">
        <v>0</v>
      </c>
      <c r="D9" s="6" t="s">
        <v>19</v>
      </c>
      <c r="E9" s="10">
        <v>73</v>
      </c>
      <c r="H9" s="6"/>
    </row>
    <row r="10" spans="1:10" ht="14.25" x14ac:dyDescent="0.2">
      <c r="A10" s="6" t="s">
        <v>20</v>
      </c>
      <c r="B10" s="5">
        <v>0</v>
      </c>
      <c r="D10" s="6" t="s">
        <v>21</v>
      </c>
      <c r="E10" s="5">
        <f>E8+'20180528_Open'!E10</f>
        <v>3422.4000000000005</v>
      </c>
      <c r="G10" s="6"/>
      <c r="H10" s="6" t="s">
        <v>22</v>
      </c>
      <c r="I10" s="10">
        <f>SUM(I4:I7)</f>
        <v>19</v>
      </c>
    </row>
    <row r="11" spans="1:10" ht="14.25" x14ac:dyDescent="0.2">
      <c r="A11" s="6" t="s">
        <v>23</v>
      </c>
      <c r="B11" s="5">
        <f>B9+'20180528_Open'!B11</f>
        <v>8775.27</v>
      </c>
      <c r="D11" s="6"/>
      <c r="E11" s="5"/>
      <c r="G11" s="6"/>
      <c r="H11" s="6" t="s">
        <v>24</v>
      </c>
      <c r="I11" s="10">
        <f>SUM(J4:J7)</f>
        <v>-1</v>
      </c>
    </row>
    <row r="12" spans="1:10" ht="14.25" x14ac:dyDescent="0.2">
      <c r="A12" s="6" t="s">
        <v>16</v>
      </c>
      <c r="B12" s="7">
        <v>143.79</v>
      </c>
      <c r="E12" s="5"/>
      <c r="G12" s="6" t="s">
        <v>26</v>
      </c>
      <c r="I12" s="5"/>
    </row>
    <row r="13" spans="1:10" ht="14.25" x14ac:dyDescent="0.2">
      <c r="A13" s="6" t="s">
        <v>21</v>
      </c>
      <c r="B13" s="5">
        <f>B12+'20180528_Open'!B13</f>
        <v>5856.4</v>
      </c>
      <c r="E13" s="5"/>
      <c r="G13" s="6"/>
      <c r="H13" s="6" t="s">
        <v>28</v>
      </c>
      <c r="I13" s="11">
        <v>15135180</v>
      </c>
    </row>
    <row r="14" spans="1:10" ht="14.25" x14ac:dyDescent="0.2">
      <c r="A14" s="6" t="s">
        <v>29</v>
      </c>
      <c r="B14" s="10">
        <v>7191461</v>
      </c>
      <c r="G14" s="6"/>
      <c r="H14" s="6" t="s">
        <v>30</v>
      </c>
      <c r="I14" s="11">
        <v>-795600</v>
      </c>
    </row>
    <row r="15" spans="1:10" ht="14.25" x14ac:dyDescent="0.2">
      <c r="A15" s="6" t="s">
        <v>31</v>
      </c>
      <c r="B15" s="5"/>
      <c r="G15" s="6"/>
      <c r="H15" s="6" t="s">
        <v>32</v>
      </c>
      <c r="I15" s="11">
        <f>I13+I14</f>
        <v>14339580</v>
      </c>
    </row>
    <row r="16" spans="1:10" ht="14.25" x14ac:dyDescent="0.2">
      <c r="A16" s="6" t="s">
        <v>33</v>
      </c>
      <c r="B16" s="5"/>
      <c r="G16" s="6" t="s">
        <v>14</v>
      </c>
      <c r="H16" s="5"/>
      <c r="I16" s="11">
        <v>3028816.64</v>
      </c>
    </row>
    <row r="17" spans="1:14" ht="14.25" x14ac:dyDescent="0.2">
      <c r="A17" s="12"/>
      <c r="B17" s="5"/>
      <c r="G17" s="6" t="s">
        <v>34</v>
      </c>
      <c r="H17" s="5"/>
      <c r="I17" s="11">
        <v>401519.97</v>
      </c>
    </row>
    <row r="18" spans="1:14" ht="14.25" x14ac:dyDescent="0.2">
      <c r="G18" s="6" t="s">
        <v>10</v>
      </c>
      <c r="H18" s="5"/>
      <c r="I18" s="11">
        <v>2268306</v>
      </c>
    </row>
    <row r="19" spans="1:14" ht="14.25" x14ac:dyDescent="0.2">
      <c r="A19" s="5"/>
      <c r="G19" s="6" t="s">
        <v>35</v>
      </c>
      <c r="H19" s="5"/>
      <c r="I19" s="11">
        <f>I17+I18-I16</f>
        <v>-358990.67000000039</v>
      </c>
    </row>
    <row r="20" spans="1:14" ht="14.25" x14ac:dyDescent="0.2">
      <c r="D20" s="5"/>
      <c r="G20" s="6" t="s">
        <v>36</v>
      </c>
      <c r="I20" s="11"/>
    </row>
    <row r="21" spans="1:14" ht="14.25" x14ac:dyDescent="0.2">
      <c r="G21" s="6"/>
      <c r="H21" s="6" t="s">
        <v>38</v>
      </c>
      <c r="I21" s="11">
        <v>4333.4399999999996</v>
      </c>
      <c r="N21" s="5"/>
    </row>
    <row r="22" spans="1:14" ht="14.25" x14ac:dyDescent="0.2">
      <c r="G22" s="6"/>
      <c r="H22" s="6" t="s">
        <v>39</v>
      </c>
      <c r="I22" s="11"/>
    </row>
    <row r="23" spans="1:14" ht="14.25" x14ac:dyDescent="0.2">
      <c r="G23" s="6"/>
      <c r="H23" s="6" t="s">
        <v>41</v>
      </c>
      <c r="I23" s="11"/>
      <c r="N23" s="5"/>
    </row>
    <row r="24" spans="1:14" ht="14.25" x14ac:dyDescent="0.2">
      <c r="A24" s="4" t="s">
        <v>40</v>
      </c>
      <c r="H24" s="6" t="s">
        <v>43</v>
      </c>
      <c r="I24" s="11">
        <f>SUM(I21:I23)</f>
        <v>4333.4399999999996</v>
      </c>
    </row>
    <row r="25" spans="1:14" ht="14.25" x14ac:dyDescent="0.2">
      <c r="A25" s="6" t="s">
        <v>42</v>
      </c>
      <c r="B25" s="5">
        <f>B8+E7+I16+B45</f>
        <v>31310386.160000004</v>
      </c>
      <c r="H25" s="6" t="s">
        <v>45</v>
      </c>
      <c r="I25" s="5">
        <v>128.96</v>
      </c>
    </row>
    <row r="26" spans="1:14" ht="14.25" x14ac:dyDescent="0.2">
      <c r="A26" s="6" t="s">
        <v>44</v>
      </c>
      <c r="B26" s="5">
        <f>B4+E5+I18</f>
        <v>24183097.699999999</v>
      </c>
      <c r="G26" s="6"/>
      <c r="H26" s="6" t="s">
        <v>47</v>
      </c>
      <c r="I26" s="5"/>
    </row>
    <row r="27" spans="1:14" ht="14.25" x14ac:dyDescent="0.2">
      <c r="A27" s="6" t="s">
        <v>46</v>
      </c>
      <c r="B27" s="5">
        <f>$B$13+$E$10+$I$24</f>
        <v>13612.239999999998</v>
      </c>
    </row>
    <row r="28" spans="1:14" ht="14.25" x14ac:dyDescent="0.2">
      <c r="A28" s="6" t="s">
        <v>48</v>
      </c>
      <c r="B28" s="5">
        <f>B12+E8+I25</f>
        <v>349.54999999999995</v>
      </c>
    </row>
    <row r="29" spans="1:14" ht="14.25" x14ac:dyDescent="0.2">
      <c r="A29" s="6"/>
      <c r="B29" s="5"/>
    </row>
    <row r="30" spans="1:14" ht="14.25" x14ac:dyDescent="0.2">
      <c r="G30" s="6"/>
      <c r="H30" s="6"/>
      <c r="I30" s="5"/>
    </row>
    <row r="31" spans="1:14" s="3" customFormat="1" x14ac:dyDescent="0.15">
      <c r="J31" s="2"/>
    </row>
    <row r="32" spans="1:14" ht="15.75" x14ac:dyDescent="0.25">
      <c r="A32" s="1" t="s">
        <v>49</v>
      </c>
      <c r="G32" s="14"/>
    </row>
    <row r="33" spans="1:23" s="3" customFormat="1" ht="14.25" x14ac:dyDescent="0.2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ht="14.25" x14ac:dyDescent="0.2">
      <c r="A34" s="6" t="s">
        <v>56</v>
      </c>
      <c r="B34" s="13">
        <v>1471</v>
      </c>
      <c r="D34" s="6" t="s">
        <v>53</v>
      </c>
      <c r="E34" s="5">
        <v>518782</v>
      </c>
      <c r="G34" s="6" t="s">
        <v>56</v>
      </c>
      <c r="H34" s="23">
        <v>17.170000000000002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ht="14.25" x14ac:dyDescent="0.2">
      <c r="A35" s="6" t="s">
        <v>84</v>
      </c>
      <c r="B35" s="13">
        <v>41</v>
      </c>
      <c r="D35" s="6" t="s">
        <v>55</v>
      </c>
      <c r="E35" s="15">
        <v>622447</v>
      </c>
      <c r="G35" s="6" t="s">
        <v>84</v>
      </c>
      <c r="H35" s="23">
        <v>16.95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ht="14.25" x14ac:dyDescent="0.2">
      <c r="A36" s="6" t="s">
        <v>58</v>
      </c>
      <c r="B36" s="13">
        <v>335</v>
      </c>
      <c r="D36" s="6" t="s">
        <v>57</v>
      </c>
      <c r="E36" s="15">
        <v>20223</v>
      </c>
      <c r="G36" s="6" t="s">
        <v>58</v>
      </c>
      <c r="H36" s="23">
        <v>17.07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ht="14.25" x14ac:dyDescent="0.2">
      <c r="A37" s="6" t="s">
        <v>76</v>
      </c>
      <c r="B37" s="13">
        <v>470</v>
      </c>
      <c r="D37" s="6" t="s">
        <v>59</v>
      </c>
      <c r="E37" s="5">
        <v>-3276</v>
      </c>
      <c r="G37" s="6" t="s">
        <v>76</v>
      </c>
      <c r="H37" s="23">
        <v>17.37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ht="14.25" x14ac:dyDescent="0.2">
      <c r="A38" s="6" t="s">
        <v>43</v>
      </c>
      <c r="B38" s="13">
        <f>SUM(B34:B37)</f>
        <v>2317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ht="14.25" x14ac:dyDescent="0.2">
      <c r="A39" s="6" t="s">
        <v>61</v>
      </c>
      <c r="B39" s="13">
        <v>1375</v>
      </c>
      <c r="D39" s="4" t="s">
        <v>62</v>
      </c>
      <c r="G39" s="4" t="s">
        <v>73</v>
      </c>
      <c r="H39" s="22"/>
    </row>
    <row r="40" spans="1:23" ht="14.25" x14ac:dyDescent="0.2">
      <c r="A40" s="6" t="s">
        <v>63</v>
      </c>
      <c r="B40" s="13">
        <v>-942</v>
      </c>
      <c r="D40" s="6" t="s">
        <v>64</v>
      </c>
      <c r="E40" s="5">
        <v>2719795</v>
      </c>
      <c r="G40" s="6" t="s">
        <v>56</v>
      </c>
      <c r="H40" s="22">
        <v>7.0000000000000001E-3</v>
      </c>
    </row>
    <row r="41" spans="1:23" s="3" customFormat="1" ht="14.25" x14ac:dyDescent="0.2">
      <c r="A41" s="2"/>
      <c r="B41" s="2"/>
      <c r="D41" s="6" t="s">
        <v>65</v>
      </c>
      <c r="E41" s="5">
        <v>-2900</v>
      </c>
      <c r="G41" s="6" t="s">
        <v>84</v>
      </c>
      <c r="H41" s="22">
        <v>1.2E-2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ht="14.25" x14ac:dyDescent="0.2">
      <c r="A42" s="4" t="s">
        <v>82</v>
      </c>
      <c r="B42" s="17"/>
      <c r="D42" s="6" t="s">
        <v>66</v>
      </c>
      <c r="E42" s="5">
        <v>1108</v>
      </c>
      <c r="G42" s="6" t="s">
        <v>58</v>
      </c>
      <c r="H42" s="22">
        <v>2.9000000000000001E-2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ht="14.25" x14ac:dyDescent="0.2">
      <c r="A43" s="6" t="s">
        <v>75</v>
      </c>
      <c r="D43" s="6" t="s">
        <v>67</v>
      </c>
      <c r="E43" s="5">
        <v>-4007</v>
      </c>
      <c r="G43" s="6" t="s">
        <v>76</v>
      </c>
      <c r="H43" s="22">
        <v>5.7000000000000002E-2</v>
      </c>
    </row>
    <row r="44" spans="1:23" ht="14.25" x14ac:dyDescent="0.2">
      <c r="A44" s="6" t="s">
        <v>56</v>
      </c>
      <c r="D44" s="6" t="s">
        <v>71</v>
      </c>
      <c r="E44" s="5">
        <f>E40-E45</f>
        <v>89545</v>
      </c>
    </row>
    <row r="45" spans="1:23" ht="14.25" x14ac:dyDescent="0.2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ht="14.25" x14ac:dyDescent="0.2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ht="14.25" x14ac:dyDescent="0.2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ht="14.25" x14ac:dyDescent="0.2">
      <c r="A48" s="14"/>
      <c r="B48" s="5"/>
      <c r="F48" s="13"/>
      <c r="G48" s="6" t="s">
        <v>84</v>
      </c>
      <c r="H48" s="13">
        <v>-16</v>
      </c>
      <c r="I48" s="13">
        <v>-30</v>
      </c>
      <c r="J48" s="13">
        <v>-42</v>
      </c>
    </row>
    <row r="49" spans="1:10" ht="14.25" x14ac:dyDescent="0.2">
      <c r="A49" s="14"/>
      <c r="B49" s="5"/>
      <c r="F49" s="13"/>
      <c r="G49" s="6" t="s">
        <v>58</v>
      </c>
      <c r="H49" s="13">
        <v>-15</v>
      </c>
      <c r="I49" s="13">
        <v>-47</v>
      </c>
      <c r="J49" s="13">
        <v>-109</v>
      </c>
    </row>
    <row r="50" spans="1:10" ht="14.25" x14ac:dyDescent="0.2">
      <c r="A50" s="19"/>
      <c r="B50" s="13"/>
      <c r="C50" s="13"/>
      <c r="F50" s="13"/>
      <c r="G50" s="6" t="s">
        <v>76</v>
      </c>
      <c r="H50" s="13">
        <v>-10</v>
      </c>
      <c r="I50" s="13">
        <v>-61</v>
      </c>
      <c r="J50" s="13">
        <v>-190</v>
      </c>
    </row>
    <row r="53" spans="1:10" x14ac:dyDescent="0.1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A1:W53"/>
  <sheetViews>
    <sheetView topLeftCell="A31" workbookViewId="0">
      <selection activeCell="A44" sqref="A44"/>
    </sheetView>
  </sheetViews>
  <sheetFormatPr defaultColWidth="8.875" defaultRowHeight="13.5" x14ac:dyDescent="0.15"/>
  <cols>
    <col min="1" max="1" width="25.5" style="2" customWidth="1"/>
    <col min="2" max="2" width="21" style="2" customWidth="1"/>
    <col min="3" max="3" width="3.375" style="3" customWidth="1"/>
    <col min="4" max="4" width="22.125" style="2" customWidth="1"/>
    <col min="5" max="5" width="22" style="2" customWidth="1"/>
    <col min="6" max="6" width="1.875" style="3" customWidth="1"/>
    <col min="7" max="7" width="24.625" style="2" customWidth="1"/>
    <col min="8" max="8" width="19.5" style="2" customWidth="1"/>
    <col min="9" max="9" width="21.625" style="2" customWidth="1"/>
    <col min="10" max="10" width="7.125" style="2" customWidth="1"/>
    <col min="11" max="13" width="8.875" style="2"/>
    <col min="14" max="14" width="21.5" style="2" bestFit="1" customWidth="1"/>
    <col min="15" max="16384" width="8.875" style="2"/>
  </cols>
  <sheetData>
    <row r="1" spans="1:10" ht="18" customHeight="1" x14ac:dyDescent="0.25">
      <c r="A1" s="1" t="s">
        <v>0</v>
      </c>
    </row>
    <row r="2" spans="1:10" ht="14.25" x14ac:dyDescent="0.2">
      <c r="A2" s="4" t="s">
        <v>68</v>
      </c>
      <c r="D2" s="4" t="s">
        <v>69</v>
      </c>
      <c r="G2" s="4" t="s">
        <v>1</v>
      </c>
      <c r="I2" s="5"/>
    </row>
    <row r="3" spans="1:10" ht="14.25" x14ac:dyDescent="0.2">
      <c r="A3" s="6" t="s">
        <v>2</v>
      </c>
      <c r="B3" s="5">
        <v>1500779.84</v>
      </c>
      <c r="D3" s="6" t="s">
        <v>2</v>
      </c>
      <c r="E3" s="7">
        <v>4878426.43</v>
      </c>
      <c r="G3" s="6" t="s">
        <v>3</v>
      </c>
      <c r="I3" s="8" t="s">
        <v>4</v>
      </c>
      <c r="J3" s="6" t="s">
        <v>5</v>
      </c>
    </row>
    <row r="4" spans="1:10" ht="14.25" x14ac:dyDescent="0.2">
      <c r="A4" s="6" t="s">
        <v>6</v>
      </c>
      <c r="B4" s="7">
        <v>18449177.489999998</v>
      </c>
      <c r="D4" s="6" t="s">
        <v>7</v>
      </c>
      <c r="E4" s="7">
        <v>2269841.08</v>
      </c>
      <c r="H4" s="6" t="s">
        <v>13</v>
      </c>
      <c r="I4" s="9">
        <v>8</v>
      </c>
      <c r="J4" s="9"/>
    </row>
    <row r="5" spans="1:10" ht="14.25" x14ac:dyDescent="0.2">
      <c r="A5" s="6" t="s">
        <v>9</v>
      </c>
      <c r="B5" s="5">
        <f>B4+B6</f>
        <v>20349987.559999999</v>
      </c>
      <c r="D5" s="6" t="s">
        <v>10</v>
      </c>
      <c r="E5" s="5">
        <v>2608585.35</v>
      </c>
      <c r="H5" s="6" t="s">
        <v>81</v>
      </c>
      <c r="I5" s="9">
        <v>5</v>
      </c>
      <c r="J5" s="9"/>
    </row>
    <row r="6" spans="1:10" ht="14.25" x14ac:dyDescent="0.2">
      <c r="A6" s="6" t="s">
        <v>7</v>
      </c>
      <c r="B6" s="5">
        <v>1900810.07</v>
      </c>
      <c r="D6" s="6" t="s">
        <v>12</v>
      </c>
      <c r="E6" s="5"/>
      <c r="H6" s="6" t="s">
        <v>15</v>
      </c>
      <c r="I6" s="9">
        <v>6</v>
      </c>
      <c r="J6" s="9"/>
    </row>
    <row r="7" spans="1:10" ht="14.25" x14ac:dyDescent="0.2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/>
      <c r="J7" s="9">
        <v>-2</v>
      </c>
    </row>
    <row r="8" spans="1:10" ht="14.25" x14ac:dyDescent="0.2">
      <c r="A8" s="6" t="s">
        <v>14</v>
      </c>
      <c r="B8" s="5">
        <v>23191673.370000001</v>
      </c>
      <c r="D8" s="6" t="s">
        <v>16</v>
      </c>
      <c r="E8" s="7">
        <v>56</v>
      </c>
      <c r="G8" s="6"/>
      <c r="H8" s="6"/>
      <c r="I8" s="9"/>
    </row>
    <row r="9" spans="1:10" ht="14.25" x14ac:dyDescent="0.2">
      <c r="A9" s="6" t="s">
        <v>18</v>
      </c>
      <c r="B9" s="5">
        <v>30.23</v>
      </c>
      <c r="D9" s="6" t="s">
        <v>19</v>
      </c>
      <c r="E9" s="10">
        <v>55</v>
      </c>
      <c r="H9" s="6"/>
    </row>
    <row r="10" spans="1:10" ht="14.25" x14ac:dyDescent="0.2">
      <c r="A10" s="6" t="s">
        <v>20</v>
      </c>
      <c r="B10" s="5">
        <v>4000000</v>
      </c>
      <c r="D10" s="6" t="s">
        <v>21</v>
      </c>
      <c r="E10" s="5">
        <f>E8+'20180525_Open'!E10</f>
        <v>3345.6000000000004</v>
      </c>
      <c r="G10" s="6"/>
      <c r="H10" s="6" t="s">
        <v>22</v>
      </c>
      <c r="I10" s="10">
        <f>SUM(I4:I7)</f>
        <v>19</v>
      </c>
    </row>
    <row r="11" spans="1:10" ht="14.25" x14ac:dyDescent="0.2">
      <c r="A11" s="6" t="s">
        <v>23</v>
      </c>
      <c r="B11" s="5">
        <f>B9+'20180525_Open'!B11</f>
        <v>8775.27</v>
      </c>
      <c r="D11" s="6"/>
      <c r="E11" s="5"/>
      <c r="G11" s="6"/>
      <c r="H11" s="6" t="s">
        <v>24</v>
      </c>
      <c r="I11" s="10">
        <f>SUM(J4:J7)</f>
        <v>-2</v>
      </c>
    </row>
    <row r="12" spans="1:10" ht="14.25" x14ac:dyDescent="0.2">
      <c r="A12" s="6" t="s">
        <v>16</v>
      </c>
      <c r="B12" s="7"/>
      <c r="E12" s="5"/>
      <c r="G12" s="6" t="s">
        <v>26</v>
      </c>
      <c r="I12" s="5"/>
    </row>
    <row r="13" spans="1:10" ht="14.25" x14ac:dyDescent="0.2">
      <c r="A13" s="6" t="s">
        <v>21</v>
      </c>
      <c r="B13" s="5">
        <f>B12+'20180525_Open'!B13</f>
        <v>5712.61</v>
      </c>
      <c r="E13" s="5"/>
      <c r="G13" s="6"/>
      <c r="H13" s="6" t="s">
        <v>28</v>
      </c>
      <c r="I13" s="11">
        <v>15029820</v>
      </c>
    </row>
    <row r="14" spans="1:10" ht="14.25" x14ac:dyDescent="0.2">
      <c r="A14" s="6" t="s">
        <v>29</v>
      </c>
      <c r="B14" s="10">
        <v>6951461</v>
      </c>
      <c r="G14" s="6"/>
      <c r="H14" s="6" t="s">
        <v>30</v>
      </c>
      <c r="I14" s="11">
        <v>-1581360</v>
      </c>
    </row>
    <row r="15" spans="1:10" ht="14.25" x14ac:dyDescent="0.2">
      <c r="A15" s="6" t="s">
        <v>31</v>
      </c>
      <c r="B15" s="5"/>
      <c r="G15" s="6"/>
      <c r="H15" s="6" t="s">
        <v>32</v>
      </c>
      <c r="I15" s="11">
        <f>I13+I14</f>
        <v>13448460</v>
      </c>
    </row>
    <row r="16" spans="1:10" ht="14.25" x14ac:dyDescent="0.2">
      <c r="A16" s="6" t="s">
        <v>33</v>
      </c>
      <c r="B16" s="5"/>
      <c r="G16" s="6" t="s">
        <v>14</v>
      </c>
      <c r="H16" s="5"/>
      <c r="I16" s="11">
        <v>3028816.64</v>
      </c>
    </row>
    <row r="17" spans="1:14" ht="14.25" x14ac:dyDescent="0.2">
      <c r="A17" s="12"/>
      <c r="B17" s="5"/>
      <c r="G17" s="6" t="s">
        <v>34</v>
      </c>
      <c r="H17" s="5"/>
      <c r="I17" s="11">
        <v>325290.93</v>
      </c>
    </row>
    <row r="18" spans="1:14" ht="14.25" x14ac:dyDescent="0.2">
      <c r="G18" s="6" t="s">
        <v>10</v>
      </c>
      <c r="H18" s="5"/>
      <c r="I18" s="11">
        <v>2252781</v>
      </c>
    </row>
    <row r="19" spans="1:14" ht="14.25" x14ac:dyDescent="0.2">
      <c r="A19" s="5"/>
      <c r="G19" s="6" t="s">
        <v>35</v>
      </c>
      <c r="H19" s="5"/>
      <c r="I19" s="11">
        <f>I17+I18-I16</f>
        <v>-450744.70999999996</v>
      </c>
    </row>
    <row r="20" spans="1:14" ht="14.25" x14ac:dyDescent="0.2">
      <c r="D20" s="5"/>
      <c r="G20" s="6" t="s">
        <v>36</v>
      </c>
      <c r="I20" s="11"/>
    </row>
    <row r="21" spans="1:14" ht="14.25" x14ac:dyDescent="0.2">
      <c r="G21" s="6"/>
      <c r="H21" s="6" t="s">
        <v>38</v>
      </c>
      <c r="I21" s="11">
        <v>4204.4799999999996</v>
      </c>
      <c r="N21" s="5"/>
    </row>
    <row r="22" spans="1:14" ht="14.25" x14ac:dyDescent="0.2">
      <c r="G22" s="6"/>
      <c r="H22" s="6" t="s">
        <v>39</v>
      </c>
      <c r="I22" s="11"/>
    </row>
    <row r="23" spans="1:14" ht="14.25" x14ac:dyDescent="0.2">
      <c r="G23" s="6"/>
      <c r="H23" s="6" t="s">
        <v>41</v>
      </c>
      <c r="I23" s="11"/>
      <c r="N23" s="5"/>
    </row>
    <row r="24" spans="1:14" ht="14.25" x14ac:dyDescent="0.2">
      <c r="A24" s="4" t="s">
        <v>40</v>
      </c>
      <c r="H24" s="6" t="s">
        <v>43</v>
      </c>
      <c r="I24" s="11">
        <f>SUM(I21:I23)</f>
        <v>4204.4799999999996</v>
      </c>
    </row>
    <row r="25" spans="1:14" ht="14.25" x14ac:dyDescent="0.2">
      <c r="A25" s="6" t="s">
        <v>42</v>
      </c>
      <c r="B25" s="5">
        <f>B8+E7+I16+B45</f>
        <v>31310386.160000004</v>
      </c>
      <c r="H25" s="6" t="s">
        <v>45</v>
      </c>
      <c r="I25" s="5">
        <v>183.35</v>
      </c>
    </row>
    <row r="26" spans="1:14" ht="14.25" x14ac:dyDescent="0.2">
      <c r="A26" s="6" t="s">
        <v>44</v>
      </c>
      <c r="B26" s="5">
        <f>B4+E5+I18</f>
        <v>23310543.84</v>
      </c>
      <c r="G26" s="6"/>
      <c r="H26" s="6" t="s">
        <v>47</v>
      </c>
      <c r="I26" s="5"/>
    </row>
    <row r="27" spans="1:14" ht="14.25" x14ac:dyDescent="0.2">
      <c r="A27" s="6" t="s">
        <v>46</v>
      </c>
      <c r="B27" s="5">
        <f>$B$13+$E$10+$I$24</f>
        <v>13262.689999999999</v>
      </c>
    </row>
    <row r="28" spans="1:14" ht="14.25" x14ac:dyDescent="0.2">
      <c r="A28" s="6" t="s">
        <v>48</v>
      </c>
      <c r="B28" s="5">
        <f>B12+E8+I25</f>
        <v>239.35</v>
      </c>
    </row>
    <row r="29" spans="1:14" ht="14.25" x14ac:dyDescent="0.2">
      <c r="A29" s="6"/>
      <c r="B29" s="5"/>
    </row>
    <row r="30" spans="1:14" ht="14.25" x14ac:dyDescent="0.2">
      <c r="G30" s="6"/>
      <c r="H30" s="6"/>
      <c r="I30" s="5"/>
    </row>
    <row r="31" spans="1:14" s="3" customFormat="1" x14ac:dyDescent="0.15">
      <c r="J31" s="2"/>
    </row>
    <row r="32" spans="1:14" ht="15.75" x14ac:dyDescent="0.25">
      <c r="A32" s="1" t="s">
        <v>49</v>
      </c>
      <c r="G32" s="14"/>
    </row>
    <row r="33" spans="1:23" s="3" customFormat="1" ht="14.25" x14ac:dyDescent="0.2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ht="14.25" x14ac:dyDescent="0.2">
      <c r="A34" s="6" t="s">
        <v>56</v>
      </c>
      <c r="B34" s="13">
        <v>1431</v>
      </c>
      <c r="D34" s="6" t="s">
        <v>53</v>
      </c>
      <c r="E34" s="5">
        <v>-22759</v>
      </c>
      <c r="G34" s="6" t="s">
        <v>56</v>
      </c>
      <c r="H34" s="23">
        <v>17.899999999999999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ht="14.25" x14ac:dyDescent="0.2">
      <c r="A35" s="6" t="s">
        <v>84</v>
      </c>
      <c r="B35" s="13">
        <v>15</v>
      </c>
      <c r="D35" s="6" t="s">
        <v>55</v>
      </c>
      <c r="E35" s="15">
        <v>574656</v>
      </c>
      <c r="G35" s="6" t="s">
        <v>84</v>
      </c>
      <c r="H35" s="23">
        <v>17.57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ht="14.25" x14ac:dyDescent="0.2">
      <c r="A36" s="6" t="s">
        <v>58</v>
      </c>
      <c r="B36" s="13">
        <v>335</v>
      </c>
      <c r="D36" s="6" t="s">
        <v>57</v>
      </c>
      <c r="E36" s="15">
        <v>19232</v>
      </c>
      <c r="G36" s="6" t="s">
        <v>58</v>
      </c>
      <c r="H36" s="23">
        <v>17.48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ht="14.25" x14ac:dyDescent="0.2">
      <c r="A37" s="6" t="s">
        <v>76</v>
      </c>
      <c r="B37" s="13">
        <v>463</v>
      </c>
      <c r="D37" s="6" t="s">
        <v>59</v>
      </c>
      <c r="E37" s="5">
        <v>-3132</v>
      </c>
      <c r="G37" s="6" t="s">
        <v>76</v>
      </c>
      <c r="H37" s="23">
        <v>17.88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ht="14.25" x14ac:dyDescent="0.2">
      <c r="A38" s="6" t="s">
        <v>43</v>
      </c>
      <c r="B38" s="13">
        <f>SUM(B34:B37)</f>
        <v>2244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ht="14.25" x14ac:dyDescent="0.2">
      <c r="A39" s="6" t="s">
        <v>61</v>
      </c>
      <c r="B39" s="13">
        <v>1327</v>
      </c>
      <c r="D39" s="4" t="s">
        <v>62</v>
      </c>
      <c r="G39" s="4" t="s">
        <v>73</v>
      </c>
      <c r="H39" s="22"/>
    </row>
    <row r="40" spans="1:23" ht="14.25" x14ac:dyDescent="0.2">
      <c r="A40" s="6" t="s">
        <v>63</v>
      </c>
      <c r="B40" s="13">
        <v>917</v>
      </c>
      <c r="D40" s="6" t="s">
        <v>64</v>
      </c>
      <c r="E40" s="5">
        <v>2722694</v>
      </c>
      <c r="G40" s="6" t="s">
        <v>56</v>
      </c>
      <c r="H40" s="22">
        <v>6.0000000000000001E-3</v>
      </c>
    </row>
    <row r="41" spans="1:23" s="3" customFormat="1" ht="14.25" x14ac:dyDescent="0.2">
      <c r="A41" s="2"/>
      <c r="B41" s="2"/>
      <c r="D41" s="6" t="s">
        <v>65</v>
      </c>
      <c r="E41" s="5">
        <v>10407</v>
      </c>
      <c r="G41" s="6" t="s">
        <v>84</v>
      </c>
      <c r="H41" s="22">
        <v>1.2E-2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ht="14.25" x14ac:dyDescent="0.2">
      <c r="A42" s="4" t="s">
        <v>82</v>
      </c>
      <c r="B42" s="17"/>
      <c r="D42" s="6" t="s">
        <v>66</v>
      </c>
      <c r="E42" s="5">
        <v>6811</v>
      </c>
      <c r="G42" s="6" t="s">
        <v>58</v>
      </c>
      <c r="H42" s="22">
        <v>2.9000000000000001E-2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ht="14.25" x14ac:dyDescent="0.2">
      <c r="A43" s="6" t="s">
        <v>75</v>
      </c>
      <c r="D43" s="6" t="s">
        <v>67</v>
      </c>
      <c r="E43" s="5">
        <v>3596</v>
      </c>
      <c r="G43" s="6" t="s">
        <v>76</v>
      </c>
      <c r="H43" s="22">
        <v>5.5E-2</v>
      </c>
    </row>
    <row r="44" spans="1:23" ht="14.25" x14ac:dyDescent="0.2">
      <c r="A44" s="6" t="s">
        <v>56</v>
      </c>
      <c r="D44" s="6" t="s">
        <v>71</v>
      </c>
      <c r="E44" s="5">
        <f>E40-E45</f>
        <v>92444</v>
      </c>
    </row>
    <row r="45" spans="1:23" ht="14.25" x14ac:dyDescent="0.2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ht="14.25" x14ac:dyDescent="0.2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ht="14.25" x14ac:dyDescent="0.2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ht="14.25" x14ac:dyDescent="0.2">
      <c r="A48" s="14"/>
      <c r="B48" s="5"/>
      <c r="F48" s="13"/>
      <c r="G48" s="6" t="s">
        <v>84</v>
      </c>
      <c r="H48" s="13">
        <v>-17</v>
      </c>
      <c r="I48" s="13">
        <v>-30</v>
      </c>
      <c r="J48" s="13">
        <v>-39</v>
      </c>
    </row>
    <row r="49" spans="1:10" ht="14.25" x14ac:dyDescent="0.2">
      <c r="A49" s="14"/>
      <c r="B49" s="5"/>
      <c r="F49" s="13"/>
      <c r="G49" s="6" t="s">
        <v>58</v>
      </c>
      <c r="H49" s="13">
        <v>-16</v>
      </c>
      <c r="I49" s="13">
        <v>-50</v>
      </c>
      <c r="J49" s="13">
        <v>-113</v>
      </c>
    </row>
    <row r="50" spans="1:10" ht="14.25" x14ac:dyDescent="0.2">
      <c r="A50" s="19"/>
      <c r="B50" s="13"/>
      <c r="C50" s="13"/>
      <c r="F50" s="13"/>
      <c r="G50" s="6" t="s">
        <v>76</v>
      </c>
      <c r="H50" s="13">
        <v>-10</v>
      </c>
      <c r="I50" s="13">
        <v>-58</v>
      </c>
      <c r="J50" s="13">
        <v>-185</v>
      </c>
    </row>
    <row r="53" spans="1:10" x14ac:dyDescent="0.1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A1:W50"/>
  <sheetViews>
    <sheetView topLeftCell="C19" workbookViewId="0">
      <selection activeCell="E34" sqref="E34:E37"/>
    </sheetView>
  </sheetViews>
  <sheetFormatPr defaultColWidth="8.875" defaultRowHeight="13.5" x14ac:dyDescent="0.15"/>
  <cols>
    <col min="1" max="1" width="25.5" style="2" customWidth="1"/>
    <col min="2" max="2" width="21" style="2" customWidth="1"/>
    <col min="3" max="3" width="3.375" style="3" customWidth="1"/>
    <col min="4" max="4" width="22.125" style="2" customWidth="1"/>
    <col min="5" max="5" width="22" style="2" customWidth="1"/>
    <col min="6" max="6" width="1.875" style="3" customWidth="1"/>
    <col min="7" max="7" width="24.625" style="2" customWidth="1"/>
    <col min="8" max="8" width="19.5" style="2" customWidth="1"/>
    <col min="9" max="9" width="21.625" style="2" customWidth="1"/>
    <col min="10" max="10" width="7.125" style="2" customWidth="1"/>
    <col min="11" max="13" width="8.875" style="2"/>
    <col min="14" max="14" width="21.5" style="2" bestFit="1" customWidth="1"/>
    <col min="15" max="16384" width="8.875" style="2"/>
  </cols>
  <sheetData>
    <row r="1" spans="1:10" ht="18" customHeight="1" x14ac:dyDescent="0.25">
      <c r="A1" s="1" t="s">
        <v>0</v>
      </c>
    </row>
    <row r="2" spans="1:10" ht="14.25" x14ac:dyDescent="0.2">
      <c r="A2" s="4" t="s">
        <v>68</v>
      </c>
      <c r="D2" s="4" t="s">
        <v>69</v>
      </c>
      <c r="G2" s="4" t="s">
        <v>1</v>
      </c>
      <c r="I2" s="5"/>
    </row>
    <row r="3" spans="1:10" ht="14.25" x14ac:dyDescent="0.2">
      <c r="A3" s="6" t="s">
        <v>2</v>
      </c>
      <c r="B3" s="5">
        <v>1183240.19</v>
      </c>
      <c r="D3" s="6" t="s">
        <v>2</v>
      </c>
      <c r="E3" s="7">
        <v>5310266.45</v>
      </c>
      <c r="G3" s="6" t="s">
        <v>3</v>
      </c>
      <c r="I3" s="8" t="s">
        <v>4</v>
      </c>
      <c r="J3" s="6" t="s">
        <v>5</v>
      </c>
    </row>
    <row r="4" spans="1:10" ht="14.25" x14ac:dyDescent="0.2">
      <c r="A4" s="6" t="s">
        <v>6</v>
      </c>
      <c r="B4" s="7">
        <v>18774728.960000001</v>
      </c>
      <c r="D4" s="6" t="s">
        <v>7</v>
      </c>
      <c r="E4" s="7">
        <v>2662328</v>
      </c>
      <c r="H4" s="6" t="s">
        <v>13</v>
      </c>
      <c r="I4" s="9">
        <v>8</v>
      </c>
      <c r="J4" s="9"/>
    </row>
    <row r="5" spans="1:10" ht="14.25" x14ac:dyDescent="0.2">
      <c r="A5" s="6" t="s">
        <v>9</v>
      </c>
      <c r="B5" s="5">
        <f>B4+B6</f>
        <v>19957969.150000002</v>
      </c>
      <c r="D5" s="6" t="s">
        <v>10</v>
      </c>
      <c r="E5" s="5">
        <v>2647938.4500000002</v>
      </c>
      <c r="H5" s="6" t="s">
        <v>81</v>
      </c>
      <c r="I5" s="9">
        <v>3</v>
      </c>
      <c r="J5" s="9"/>
    </row>
    <row r="6" spans="1:10" ht="14.25" x14ac:dyDescent="0.2">
      <c r="A6" s="6" t="s">
        <v>7</v>
      </c>
      <c r="B6" s="5">
        <v>1183240.19</v>
      </c>
      <c r="D6" s="6" t="s">
        <v>12</v>
      </c>
      <c r="E6" s="5"/>
      <c r="H6" s="6" t="s">
        <v>15</v>
      </c>
      <c r="I6" s="9">
        <v>4</v>
      </c>
      <c r="J6" s="9"/>
    </row>
    <row r="7" spans="1:10" ht="14.25" x14ac:dyDescent="0.2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2</v>
      </c>
      <c r="J7" s="9"/>
    </row>
    <row r="8" spans="1:10" ht="14.25" x14ac:dyDescent="0.2">
      <c r="A8" s="6" t="s">
        <v>14</v>
      </c>
      <c r="B8" s="5">
        <v>23191673.370000001</v>
      </c>
      <c r="D8" s="6" t="s">
        <v>16</v>
      </c>
      <c r="E8" s="7">
        <v>56</v>
      </c>
      <c r="G8" s="6"/>
      <c r="H8" s="6"/>
      <c r="I8" s="9"/>
    </row>
    <row r="9" spans="1:10" ht="14.25" x14ac:dyDescent="0.2">
      <c r="A9" s="6" t="s">
        <v>18</v>
      </c>
      <c r="B9" s="5">
        <v>0</v>
      </c>
      <c r="D9" s="6" t="s">
        <v>19</v>
      </c>
      <c r="E9" s="10">
        <v>60</v>
      </c>
      <c r="H9" s="6"/>
    </row>
    <row r="10" spans="1:10" ht="14.25" x14ac:dyDescent="0.2">
      <c r="A10" s="6" t="s">
        <v>20</v>
      </c>
      <c r="B10" s="5">
        <v>0</v>
      </c>
      <c r="D10" s="6" t="s">
        <v>21</v>
      </c>
      <c r="E10" s="5">
        <f>E8+'20180524_Open'!E10</f>
        <v>3289.6000000000004</v>
      </c>
      <c r="G10" s="6"/>
      <c r="H10" s="6" t="s">
        <v>22</v>
      </c>
      <c r="I10" s="10">
        <f>SUM(I4:I7)</f>
        <v>17</v>
      </c>
    </row>
    <row r="11" spans="1:10" ht="14.25" x14ac:dyDescent="0.2">
      <c r="A11" s="6" t="s">
        <v>23</v>
      </c>
      <c r="B11" s="5">
        <f>B9+'20180524_Open'!B11</f>
        <v>8745.0400000000009</v>
      </c>
      <c r="D11" s="6"/>
      <c r="E11" s="5"/>
      <c r="G11" s="6"/>
      <c r="H11" s="6" t="s">
        <v>24</v>
      </c>
      <c r="I11" s="10">
        <f>SUM(J4:J7)</f>
        <v>0</v>
      </c>
    </row>
    <row r="12" spans="1:10" ht="14.25" x14ac:dyDescent="0.2">
      <c r="A12" s="6" t="s">
        <v>16</v>
      </c>
      <c r="B12" s="7">
        <v>220.12</v>
      </c>
      <c r="E12" s="5"/>
      <c r="G12" s="6" t="s">
        <v>26</v>
      </c>
      <c r="I12" s="5"/>
    </row>
    <row r="13" spans="1:10" ht="14.25" x14ac:dyDescent="0.2">
      <c r="A13" s="6" t="s">
        <v>21</v>
      </c>
      <c r="B13" s="5">
        <f>B12+'20180524_Open'!B13</f>
        <v>5712.61</v>
      </c>
      <c r="E13" s="5"/>
      <c r="G13" s="6"/>
      <c r="H13" s="6" t="s">
        <v>28</v>
      </c>
      <c r="I13" s="11">
        <v>13469400</v>
      </c>
    </row>
    <row r="14" spans="1:10" ht="14.25" x14ac:dyDescent="0.2">
      <c r="A14" s="6" t="s">
        <v>29</v>
      </c>
      <c r="B14" s="10">
        <v>7071461</v>
      </c>
      <c r="G14" s="6"/>
      <c r="H14" s="6" t="s">
        <v>30</v>
      </c>
      <c r="I14" s="11">
        <v>0</v>
      </c>
    </row>
    <row r="15" spans="1:10" ht="14.25" x14ac:dyDescent="0.2">
      <c r="A15" s="6" t="s">
        <v>31</v>
      </c>
      <c r="B15" s="5"/>
      <c r="G15" s="6"/>
      <c r="H15" s="6" t="s">
        <v>32</v>
      </c>
      <c r="I15" s="11">
        <f>I13+I14</f>
        <v>13469400</v>
      </c>
    </row>
    <row r="16" spans="1:10" ht="14.25" x14ac:dyDescent="0.2">
      <c r="A16" s="6" t="s">
        <v>33</v>
      </c>
      <c r="B16" s="5"/>
      <c r="G16" s="6" t="s">
        <v>14</v>
      </c>
      <c r="H16" s="5"/>
      <c r="I16" s="11">
        <v>3028816.64</v>
      </c>
    </row>
    <row r="17" spans="1:14" ht="14.25" x14ac:dyDescent="0.2">
      <c r="A17" s="12"/>
      <c r="B17" s="5"/>
      <c r="G17" s="6" t="s">
        <v>34</v>
      </c>
      <c r="H17" s="5"/>
      <c r="I17" s="11">
        <v>573438</v>
      </c>
    </row>
    <row r="18" spans="1:14" ht="14.25" x14ac:dyDescent="0.2">
      <c r="G18" s="6" t="s">
        <v>10</v>
      </c>
      <c r="H18" s="5"/>
      <c r="I18" s="11">
        <v>2598015</v>
      </c>
    </row>
    <row r="19" spans="1:14" ht="14.25" x14ac:dyDescent="0.2">
      <c r="A19" s="5"/>
      <c r="G19" s="6" t="s">
        <v>35</v>
      </c>
      <c r="H19" s="5"/>
      <c r="I19" s="11">
        <f>I17+I18-I16</f>
        <v>142636.35999999987</v>
      </c>
    </row>
    <row r="20" spans="1:14" ht="14.25" x14ac:dyDescent="0.2">
      <c r="D20" s="5"/>
      <c r="G20" s="6" t="s">
        <v>36</v>
      </c>
      <c r="I20" s="11"/>
    </row>
    <row r="21" spans="1:14" ht="14.25" x14ac:dyDescent="0.2">
      <c r="G21" s="6"/>
      <c r="H21" s="6" t="s">
        <v>38</v>
      </c>
      <c r="I21" s="11">
        <v>4021.13</v>
      </c>
      <c r="N21" s="5"/>
    </row>
    <row r="22" spans="1:14" ht="14.25" x14ac:dyDescent="0.2">
      <c r="G22" s="6"/>
      <c r="H22" s="6" t="s">
        <v>39</v>
      </c>
      <c r="I22" s="11"/>
    </row>
    <row r="23" spans="1:14" ht="14.25" x14ac:dyDescent="0.2">
      <c r="G23" s="6"/>
      <c r="H23" s="6" t="s">
        <v>41</v>
      </c>
      <c r="I23" s="11"/>
      <c r="N23" s="5"/>
    </row>
    <row r="24" spans="1:14" ht="14.25" x14ac:dyDescent="0.2">
      <c r="A24" s="4" t="s">
        <v>40</v>
      </c>
      <c r="H24" s="6" t="s">
        <v>43</v>
      </c>
      <c r="I24" s="11">
        <f>SUM(I21:I23)</f>
        <v>4021.13</v>
      </c>
    </row>
    <row r="25" spans="1:14" ht="14.25" x14ac:dyDescent="0.2">
      <c r="A25" s="6" t="s">
        <v>42</v>
      </c>
      <c r="B25" s="5">
        <f>B8+E7+I16+B45</f>
        <v>31310386.160000004</v>
      </c>
      <c r="H25" s="6" t="s">
        <v>45</v>
      </c>
      <c r="I25" s="5">
        <v>54.95</v>
      </c>
    </row>
    <row r="26" spans="1:14" ht="14.25" x14ac:dyDescent="0.2">
      <c r="A26" s="6" t="s">
        <v>44</v>
      </c>
      <c r="B26" s="5">
        <f>B4+E5+I18</f>
        <v>24020682.41</v>
      </c>
      <c r="G26" s="6"/>
      <c r="H26" s="6" t="s">
        <v>47</v>
      </c>
      <c r="I26" s="5"/>
    </row>
    <row r="27" spans="1:14" ht="14.25" x14ac:dyDescent="0.2">
      <c r="A27" s="6" t="s">
        <v>46</v>
      </c>
      <c r="B27" s="5">
        <f>$B$13+$E$10+$I$24</f>
        <v>13023.34</v>
      </c>
    </row>
    <row r="28" spans="1:14" ht="14.25" x14ac:dyDescent="0.2">
      <c r="A28" s="6" t="s">
        <v>48</v>
      </c>
      <c r="B28" s="5">
        <f>B12+E8+I25</f>
        <v>331.07</v>
      </c>
    </row>
    <row r="29" spans="1:14" ht="14.25" x14ac:dyDescent="0.2">
      <c r="A29" s="6"/>
      <c r="B29" s="5"/>
    </row>
    <row r="30" spans="1:14" ht="14.25" x14ac:dyDescent="0.2">
      <c r="G30" s="6"/>
      <c r="H30" s="6"/>
      <c r="I30" s="5"/>
    </row>
    <row r="31" spans="1:14" s="3" customFormat="1" x14ac:dyDescent="0.15">
      <c r="J31" s="2"/>
    </row>
    <row r="32" spans="1:14" ht="15.75" x14ac:dyDescent="0.25">
      <c r="A32" s="1" t="s">
        <v>49</v>
      </c>
      <c r="G32" s="14"/>
    </row>
    <row r="33" spans="1:23" s="3" customFormat="1" ht="14.25" x14ac:dyDescent="0.2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ht="14.25" x14ac:dyDescent="0.2">
      <c r="A34" s="6" t="s">
        <v>56</v>
      </c>
      <c r="B34" s="13">
        <v>1401</v>
      </c>
      <c r="D34" s="6" t="s">
        <v>53</v>
      </c>
      <c r="E34" s="5">
        <v>524747</v>
      </c>
      <c r="G34" s="6" t="s">
        <v>56</v>
      </c>
      <c r="H34" s="23">
        <v>17.510000000000002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ht="14.25" x14ac:dyDescent="0.2">
      <c r="A35" s="6" t="s">
        <v>84</v>
      </c>
      <c r="B35" s="13">
        <v>10</v>
      </c>
      <c r="D35" s="6" t="s">
        <v>55</v>
      </c>
      <c r="E35" s="15">
        <v>551467</v>
      </c>
      <c r="G35" s="6" t="s">
        <v>84</v>
      </c>
      <c r="H35" s="23">
        <v>17.27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ht="14.25" x14ac:dyDescent="0.2">
      <c r="A36" s="6" t="s">
        <v>58</v>
      </c>
      <c r="B36" s="13">
        <v>335</v>
      </c>
      <c r="D36" s="6" t="s">
        <v>57</v>
      </c>
      <c r="E36" s="15">
        <v>19037</v>
      </c>
      <c r="G36" s="6" t="s">
        <v>58</v>
      </c>
      <c r="H36" s="23">
        <v>17.38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ht="14.25" x14ac:dyDescent="0.2">
      <c r="A37" s="6" t="s">
        <v>76</v>
      </c>
      <c r="B37" s="13">
        <v>473</v>
      </c>
      <c r="D37" s="6" t="s">
        <v>59</v>
      </c>
      <c r="E37" s="5">
        <v>-2889</v>
      </c>
      <c r="G37" s="6" t="s">
        <v>76</v>
      </c>
      <c r="H37" s="23">
        <v>17.77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ht="14.25" x14ac:dyDescent="0.2">
      <c r="A38" s="6" t="s">
        <v>43</v>
      </c>
      <c r="B38" s="13">
        <f>SUM(B34:B37)</f>
        <v>2219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ht="14.25" x14ac:dyDescent="0.2">
      <c r="A39" s="6" t="s">
        <v>61</v>
      </c>
      <c r="B39" s="13">
        <v>1312</v>
      </c>
      <c r="D39" s="4" t="s">
        <v>62</v>
      </c>
      <c r="G39" s="4" t="s">
        <v>73</v>
      </c>
      <c r="H39" s="22"/>
    </row>
    <row r="40" spans="1:23" ht="14.25" x14ac:dyDescent="0.2">
      <c r="A40" s="6" t="s">
        <v>63</v>
      </c>
      <c r="B40" s="13">
        <v>907</v>
      </c>
      <c r="D40" s="6" t="s">
        <v>64</v>
      </c>
      <c r="E40" s="5">
        <v>2711286</v>
      </c>
      <c r="G40" s="6" t="s">
        <v>56</v>
      </c>
      <c r="H40" s="22">
        <v>7.0000000000000001E-3</v>
      </c>
    </row>
    <row r="41" spans="1:23" s="3" customFormat="1" ht="14.25" x14ac:dyDescent="0.2">
      <c r="A41" s="2"/>
      <c r="B41" s="2"/>
      <c r="D41" s="6" t="s">
        <v>65</v>
      </c>
      <c r="E41" s="5">
        <v>4343</v>
      </c>
      <c r="G41" s="6" t="s">
        <v>84</v>
      </c>
      <c r="H41" s="22">
        <v>1.4999999999999999E-2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ht="14.25" x14ac:dyDescent="0.2">
      <c r="A42" s="4" t="s">
        <v>82</v>
      </c>
      <c r="B42" s="17"/>
      <c r="D42" s="6" t="s">
        <v>66</v>
      </c>
      <c r="E42" s="5">
        <v>-7441</v>
      </c>
      <c r="G42" s="6" t="s">
        <v>58</v>
      </c>
      <c r="H42" s="22">
        <v>2.8000000000000001E-2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ht="14.25" x14ac:dyDescent="0.2">
      <c r="A43" s="6" t="s">
        <v>75</v>
      </c>
      <c r="D43" s="6" t="s">
        <v>67</v>
      </c>
      <c r="E43" s="5">
        <v>11784</v>
      </c>
      <c r="G43" s="6" t="s">
        <v>76</v>
      </c>
      <c r="H43" s="22">
        <v>5.8000000000000003E-2</v>
      </c>
    </row>
    <row r="44" spans="1:23" ht="14.25" x14ac:dyDescent="0.2">
      <c r="A44" s="6" t="s">
        <v>56</v>
      </c>
      <c r="D44" s="6" t="s">
        <v>71</v>
      </c>
      <c r="E44" s="5">
        <f>E40-E45</f>
        <v>81036</v>
      </c>
    </row>
    <row r="45" spans="1:23" ht="14.25" x14ac:dyDescent="0.2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ht="14.25" x14ac:dyDescent="0.2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ht="14.25" x14ac:dyDescent="0.2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ht="14.25" x14ac:dyDescent="0.2">
      <c r="A48" s="14"/>
      <c r="B48" s="5"/>
      <c r="F48" s="13"/>
      <c r="G48" s="6" t="s">
        <v>84</v>
      </c>
      <c r="H48" s="13">
        <v>-16</v>
      </c>
      <c r="I48" s="13">
        <v>-27</v>
      </c>
      <c r="J48" s="13">
        <v>-44</v>
      </c>
    </row>
    <row r="49" spans="1:10" ht="14.25" x14ac:dyDescent="0.2">
      <c r="A49" s="14"/>
      <c r="B49" s="5"/>
      <c r="F49" s="13"/>
      <c r="G49" s="6" t="s">
        <v>58</v>
      </c>
      <c r="H49" s="13">
        <v>-16</v>
      </c>
      <c r="I49" s="13">
        <v>-40</v>
      </c>
      <c r="J49" s="13">
        <v>-113</v>
      </c>
    </row>
    <row r="50" spans="1:10" ht="14.25" x14ac:dyDescent="0.2">
      <c r="A50" s="19"/>
      <c r="B50" s="13"/>
      <c r="C50" s="13"/>
      <c r="F50" s="13"/>
      <c r="G50" s="6" t="s">
        <v>76</v>
      </c>
      <c r="H50" s="13">
        <v>-11</v>
      </c>
      <c r="I50" s="13">
        <v>-49</v>
      </c>
      <c r="J50" s="13">
        <v>-191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/>
  <dimension ref="A1:W50"/>
  <sheetViews>
    <sheetView topLeftCell="A11" workbookViewId="0">
      <selection activeCell="B26" sqref="B26"/>
    </sheetView>
  </sheetViews>
  <sheetFormatPr defaultColWidth="8.875" defaultRowHeight="13.5" x14ac:dyDescent="0.15"/>
  <cols>
    <col min="1" max="1" width="25.5" style="2" customWidth="1"/>
    <col min="2" max="2" width="21" style="2" customWidth="1"/>
    <col min="3" max="3" width="3.375" style="3" customWidth="1"/>
    <col min="4" max="4" width="22.125" style="2" customWidth="1"/>
    <col min="5" max="5" width="22" style="2" customWidth="1"/>
    <col min="6" max="6" width="1.875" style="3" customWidth="1"/>
    <col min="7" max="7" width="24.625" style="2" customWidth="1"/>
    <col min="8" max="8" width="19.5" style="2" customWidth="1"/>
    <col min="9" max="9" width="21.625" style="2" customWidth="1"/>
    <col min="10" max="10" width="7.125" style="2" customWidth="1"/>
    <col min="11" max="13" width="8.875" style="2"/>
    <col min="14" max="14" width="21.5" style="2" bestFit="1" customWidth="1"/>
    <col min="15" max="16384" width="8.875" style="2"/>
  </cols>
  <sheetData>
    <row r="1" spans="1:10" ht="18" customHeight="1" x14ac:dyDescent="0.25">
      <c r="A1" s="1" t="s">
        <v>0</v>
      </c>
    </row>
    <row r="2" spans="1:10" ht="14.25" x14ac:dyDescent="0.2">
      <c r="A2" s="4" t="s">
        <v>68</v>
      </c>
      <c r="D2" s="4" t="s">
        <v>69</v>
      </c>
      <c r="G2" s="4" t="s">
        <v>1</v>
      </c>
      <c r="I2" s="5"/>
    </row>
    <row r="3" spans="1:10" ht="14.25" x14ac:dyDescent="0.2">
      <c r="A3" s="6" t="s">
        <v>2</v>
      </c>
      <c r="B3" s="5">
        <v>1648549.83</v>
      </c>
      <c r="D3" s="6" t="s">
        <v>2</v>
      </c>
      <c r="E3" s="7">
        <v>4523867.5199999996</v>
      </c>
      <c r="G3" s="6" t="s">
        <v>3</v>
      </c>
      <c r="I3" s="8" t="s">
        <v>4</v>
      </c>
      <c r="J3" s="6" t="s">
        <v>5</v>
      </c>
    </row>
    <row r="4" spans="1:10" ht="14.25" x14ac:dyDescent="0.2">
      <c r="A4" s="6" t="s">
        <v>6</v>
      </c>
      <c r="B4" s="7">
        <v>18329118.399999999</v>
      </c>
      <c r="D4" s="6" t="s">
        <v>7</v>
      </c>
      <c r="E4" s="7">
        <v>1490533.37</v>
      </c>
      <c r="H4" s="6" t="s">
        <v>13</v>
      </c>
      <c r="I4" s="9">
        <v>7</v>
      </c>
      <c r="J4" s="9"/>
    </row>
    <row r="5" spans="1:10" ht="14.25" x14ac:dyDescent="0.2">
      <c r="A5" s="6" t="s">
        <v>9</v>
      </c>
      <c r="B5" s="5">
        <f>B4+B6</f>
        <v>20377702.34</v>
      </c>
      <c r="D5" s="6" t="s">
        <v>10</v>
      </c>
      <c r="E5" s="5">
        <v>2814572.55</v>
      </c>
      <c r="H5" s="6" t="s">
        <v>81</v>
      </c>
      <c r="I5" s="9">
        <v>1</v>
      </c>
      <c r="J5" s="9"/>
    </row>
    <row r="6" spans="1:10" ht="14.25" x14ac:dyDescent="0.2">
      <c r="A6" s="6" t="s">
        <v>7</v>
      </c>
      <c r="B6" s="5">
        <v>2048583.94</v>
      </c>
      <c r="D6" s="6" t="s">
        <v>12</v>
      </c>
      <c r="E6" s="5"/>
      <c r="H6" s="6" t="s">
        <v>15</v>
      </c>
      <c r="I6" s="9">
        <v>4</v>
      </c>
      <c r="J6" s="9"/>
    </row>
    <row r="7" spans="1:10" ht="14.25" x14ac:dyDescent="0.2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2</v>
      </c>
      <c r="J7" s="9"/>
    </row>
    <row r="8" spans="1:10" ht="14.25" x14ac:dyDescent="0.2">
      <c r="A8" s="6" t="s">
        <v>14</v>
      </c>
      <c r="B8" s="5">
        <v>23491673.370000001</v>
      </c>
      <c r="D8" s="6" t="s">
        <v>16</v>
      </c>
      <c r="E8" s="7">
        <v>494.4</v>
      </c>
      <c r="G8" s="6"/>
      <c r="H8" s="6"/>
      <c r="I8" s="9"/>
    </row>
    <row r="9" spans="1:10" ht="14.25" x14ac:dyDescent="0.2">
      <c r="A9" s="6" t="s">
        <v>18</v>
      </c>
      <c r="B9" s="5">
        <v>34.11</v>
      </c>
      <c r="D9" s="6" t="s">
        <v>19</v>
      </c>
      <c r="E9" s="10">
        <v>475</v>
      </c>
      <c r="H9" s="6"/>
    </row>
    <row r="10" spans="1:10" ht="14.25" x14ac:dyDescent="0.2">
      <c r="A10" s="6" t="s">
        <v>20</v>
      </c>
      <c r="B10" s="5">
        <v>400000</v>
      </c>
      <c r="D10" s="6" t="s">
        <v>21</v>
      </c>
      <c r="E10" s="5">
        <f>E8+'20180523_Open'!E10</f>
        <v>3233.6000000000004</v>
      </c>
      <c r="G10" s="6"/>
      <c r="H10" s="6" t="s">
        <v>22</v>
      </c>
      <c r="I10" s="10">
        <f>SUM(I4:I7)</f>
        <v>14</v>
      </c>
    </row>
    <row r="11" spans="1:10" ht="14.25" x14ac:dyDescent="0.2">
      <c r="A11" s="6" t="s">
        <v>23</v>
      </c>
      <c r="B11" s="5">
        <f>B9+'20180523_Open'!B11</f>
        <v>8745.0400000000009</v>
      </c>
      <c r="D11" s="6"/>
      <c r="E11" s="5"/>
      <c r="G11" s="6"/>
      <c r="H11" s="6" t="s">
        <v>24</v>
      </c>
      <c r="I11" s="10">
        <f>SUM(J4:J7)</f>
        <v>0</v>
      </c>
    </row>
    <row r="12" spans="1:10" ht="14.25" x14ac:dyDescent="0.2">
      <c r="A12" s="6" t="s">
        <v>16</v>
      </c>
      <c r="B12" s="7">
        <v>242.22</v>
      </c>
      <c r="E12" s="5"/>
      <c r="G12" s="6" t="s">
        <v>26</v>
      </c>
      <c r="I12" s="5"/>
    </row>
    <row r="13" spans="1:10" ht="14.25" x14ac:dyDescent="0.2">
      <c r="A13" s="6" t="s">
        <v>21</v>
      </c>
      <c r="B13" s="5">
        <f>B12+'20180523_Open'!B13</f>
        <v>5492.49</v>
      </c>
      <c r="E13" s="5"/>
      <c r="G13" s="6"/>
      <c r="H13" s="6" t="s">
        <v>28</v>
      </c>
      <c r="I13" s="11">
        <v>11161320</v>
      </c>
    </row>
    <row r="14" spans="1:10" ht="14.25" x14ac:dyDescent="0.2">
      <c r="A14" s="6" t="s">
        <v>29</v>
      </c>
      <c r="B14" s="10">
        <v>6859700</v>
      </c>
      <c r="G14" s="6"/>
      <c r="H14" s="6" t="s">
        <v>30</v>
      </c>
      <c r="I14" s="11">
        <v>0</v>
      </c>
    </row>
    <row r="15" spans="1:10" ht="14.25" x14ac:dyDescent="0.2">
      <c r="A15" s="6" t="s">
        <v>31</v>
      </c>
      <c r="B15" s="5"/>
      <c r="G15" s="6"/>
      <c r="H15" s="6" t="s">
        <v>32</v>
      </c>
      <c r="I15" s="11">
        <f>I13+I14</f>
        <v>11161320</v>
      </c>
    </row>
    <row r="16" spans="1:10" ht="14.25" x14ac:dyDescent="0.2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ht="14.25" x14ac:dyDescent="0.2">
      <c r="A17" s="12"/>
      <c r="B17" s="5"/>
      <c r="G17" s="6" t="s">
        <v>34</v>
      </c>
      <c r="H17" s="5"/>
      <c r="I17" s="11">
        <v>733462.23</v>
      </c>
    </row>
    <row r="18" spans="1:14" ht="14.25" x14ac:dyDescent="0.2">
      <c r="G18" s="6" t="s">
        <v>10</v>
      </c>
      <c r="H18" s="5"/>
      <c r="I18" s="11">
        <v>1680543</v>
      </c>
    </row>
    <row r="19" spans="1:14" ht="14.25" x14ac:dyDescent="0.2">
      <c r="A19" s="5"/>
      <c r="G19" s="6" t="s">
        <v>35</v>
      </c>
      <c r="H19" s="5"/>
      <c r="I19" s="11">
        <f>I17+I18-I16</f>
        <v>-314811.41000000015</v>
      </c>
    </row>
    <row r="20" spans="1:14" ht="14.25" x14ac:dyDescent="0.2">
      <c r="D20" s="5"/>
      <c r="G20" s="6" t="s">
        <v>36</v>
      </c>
      <c r="I20" s="11"/>
    </row>
    <row r="21" spans="1:14" ht="14.25" x14ac:dyDescent="0.2">
      <c r="G21" s="6"/>
      <c r="H21" s="6" t="s">
        <v>38</v>
      </c>
      <c r="I21" s="11"/>
      <c r="N21" s="5"/>
    </row>
    <row r="22" spans="1:14" ht="14.25" x14ac:dyDescent="0.2">
      <c r="G22" s="6"/>
      <c r="H22" s="6" t="s">
        <v>39</v>
      </c>
      <c r="I22" s="11"/>
    </row>
    <row r="23" spans="1:14" ht="14.25" x14ac:dyDescent="0.2">
      <c r="G23" s="6"/>
      <c r="H23" s="6" t="s">
        <v>41</v>
      </c>
      <c r="I23" s="11"/>
      <c r="N23" s="5"/>
    </row>
    <row r="24" spans="1:14" ht="14.25" x14ac:dyDescent="0.2">
      <c r="A24" s="4" t="s">
        <v>40</v>
      </c>
      <c r="H24" s="6" t="s">
        <v>43</v>
      </c>
      <c r="I24" s="11">
        <f>SUM(I21:I23)</f>
        <v>0</v>
      </c>
    </row>
    <row r="25" spans="1:14" ht="14.25" x14ac:dyDescent="0.2">
      <c r="A25" s="6" t="s">
        <v>42</v>
      </c>
      <c r="B25" s="5">
        <f>B8+E7+I16+B45</f>
        <v>31310386.160000004</v>
      </c>
      <c r="H25" s="6" t="s">
        <v>45</v>
      </c>
      <c r="I25" s="5">
        <v>93.78</v>
      </c>
    </row>
    <row r="26" spans="1:14" ht="14.25" x14ac:dyDescent="0.2">
      <c r="A26" s="6" t="s">
        <v>44</v>
      </c>
      <c r="B26" s="5">
        <f>B4+E5+I18</f>
        <v>22824233.949999999</v>
      </c>
      <c r="G26" s="6"/>
      <c r="H26" s="6" t="s">
        <v>47</v>
      </c>
      <c r="I26" s="5"/>
    </row>
    <row r="27" spans="1:14" ht="14.25" x14ac:dyDescent="0.2">
      <c r="A27" s="6" t="s">
        <v>46</v>
      </c>
      <c r="B27" s="5">
        <f>$B$13+$E$10+$I$24</f>
        <v>8726.09</v>
      </c>
    </row>
    <row r="28" spans="1:14" ht="14.25" x14ac:dyDescent="0.2">
      <c r="A28" s="6" t="s">
        <v>48</v>
      </c>
      <c r="B28" s="5">
        <f>B12+E8+I25</f>
        <v>830.4</v>
      </c>
    </row>
    <row r="29" spans="1:14" ht="14.25" x14ac:dyDescent="0.2">
      <c r="A29" s="6"/>
      <c r="B29" s="5"/>
    </row>
    <row r="30" spans="1:14" ht="14.25" x14ac:dyDescent="0.2">
      <c r="G30" s="6"/>
      <c r="H30" s="6"/>
      <c r="I30" s="5"/>
    </row>
    <row r="31" spans="1:14" s="3" customFormat="1" x14ac:dyDescent="0.15">
      <c r="J31" s="2"/>
    </row>
    <row r="32" spans="1:14" ht="15.75" x14ac:dyDescent="0.25">
      <c r="A32" s="1" t="s">
        <v>49</v>
      </c>
      <c r="G32" s="14"/>
    </row>
    <row r="33" spans="1:23" s="3" customFormat="1" ht="14.25" x14ac:dyDescent="0.2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ht="14.25" x14ac:dyDescent="0.2">
      <c r="A34" s="6" t="s">
        <v>56</v>
      </c>
      <c r="B34" s="13">
        <v>1376</v>
      </c>
      <c r="D34" s="6" t="s">
        <v>53</v>
      </c>
      <c r="E34" s="5">
        <v>-2003949</v>
      </c>
      <c r="G34" s="6" t="s">
        <v>75</v>
      </c>
      <c r="H34" s="23">
        <v>22.05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ht="14.25" x14ac:dyDescent="0.2">
      <c r="A35" s="6" t="s">
        <v>84</v>
      </c>
      <c r="B35" s="13">
        <v>0</v>
      </c>
      <c r="D35" s="6" t="s">
        <v>55</v>
      </c>
      <c r="E35" s="15">
        <v>522976</v>
      </c>
      <c r="G35" s="6" t="s">
        <v>56</v>
      </c>
      <c r="H35" s="23">
        <v>17.93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ht="14.25" x14ac:dyDescent="0.2">
      <c r="A36" s="6" t="s">
        <v>58</v>
      </c>
      <c r="B36" s="13">
        <v>345</v>
      </c>
      <c r="D36" s="6" t="s">
        <v>57</v>
      </c>
      <c r="E36" s="15">
        <v>19054</v>
      </c>
      <c r="G36" s="6" t="s">
        <v>58</v>
      </c>
      <c r="H36" s="23">
        <v>17.809999999999999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ht="14.25" x14ac:dyDescent="0.2">
      <c r="A37" s="6" t="s">
        <v>76</v>
      </c>
      <c r="B37" s="13">
        <v>488</v>
      </c>
      <c r="D37" s="6" t="s">
        <v>59</v>
      </c>
      <c r="E37" s="5">
        <v>-2848</v>
      </c>
      <c r="G37" s="6" t="s">
        <v>76</v>
      </c>
      <c r="H37" s="23">
        <v>18.5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ht="14.25" x14ac:dyDescent="0.2">
      <c r="A38" s="6" t="s">
        <v>43</v>
      </c>
      <c r="B38" s="13">
        <f>SUM(B34:B37)</f>
        <v>2209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ht="14.25" x14ac:dyDescent="0.2">
      <c r="A39" s="6" t="s">
        <v>61</v>
      </c>
      <c r="B39" s="13">
        <v>1302</v>
      </c>
      <c r="D39" s="4" t="s">
        <v>62</v>
      </c>
      <c r="G39" s="4" t="s">
        <v>73</v>
      </c>
      <c r="H39" s="22"/>
    </row>
    <row r="40" spans="1:23" ht="14.25" x14ac:dyDescent="0.2">
      <c r="A40" s="6" t="s">
        <v>63</v>
      </c>
      <c r="B40" s="13">
        <v>907</v>
      </c>
      <c r="D40" s="6" t="s">
        <v>64</v>
      </c>
      <c r="E40" s="5">
        <v>2706943</v>
      </c>
      <c r="G40" s="6" t="s">
        <v>75</v>
      </c>
      <c r="H40" s="22">
        <v>0</v>
      </c>
    </row>
    <row r="41" spans="1:23" s="3" customFormat="1" ht="14.25" x14ac:dyDescent="0.2">
      <c r="A41" s="2"/>
      <c r="B41" s="2"/>
      <c r="D41" s="6" t="s">
        <v>65</v>
      </c>
      <c r="E41" s="5">
        <v>22449</v>
      </c>
      <c r="G41" s="6" t="s">
        <v>56</v>
      </c>
      <c r="H41" s="22">
        <v>7.0000000000000001E-3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ht="14.25" x14ac:dyDescent="0.2">
      <c r="A42" s="4" t="s">
        <v>82</v>
      </c>
      <c r="B42" s="17"/>
      <c r="D42" s="6" t="s">
        <v>66</v>
      </c>
      <c r="E42" s="5">
        <v>-9760</v>
      </c>
      <c r="G42" s="6" t="s">
        <v>58</v>
      </c>
      <c r="H42" s="22">
        <v>2.9000000000000001E-2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ht="14.25" x14ac:dyDescent="0.2">
      <c r="A43" s="6" t="s">
        <v>75</v>
      </c>
      <c r="D43" s="6" t="s">
        <v>67</v>
      </c>
      <c r="E43" s="5">
        <v>32209</v>
      </c>
      <c r="G43" s="6" t="s">
        <v>76</v>
      </c>
      <c r="H43" s="22">
        <v>0.06</v>
      </c>
    </row>
    <row r="44" spans="1:23" ht="14.25" x14ac:dyDescent="0.2">
      <c r="A44" s="6" t="s">
        <v>56</v>
      </c>
      <c r="D44" s="6" t="s">
        <v>71</v>
      </c>
      <c r="E44" s="5">
        <f>E40-E45</f>
        <v>76693</v>
      </c>
    </row>
    <row r="45" spans="1:23" ht="14.25" x14ac:dyDescent="0.2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ht="14.25" x14ac:dyDescent="0.2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ht="14.25" x14ac:dyDescent="0.2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ht="14.25" x14ac:dyDescent="0.2">
      <c r="A48" s="14"/>
      <c r="B48" s="5"/>
      <c r="F48" s="13"/>
      <c r="G48" s="6" t="s">
        <v>84</v>
      </c>
      <c r="H48" s="13">
        <v>-15</v>
      </c>
      <c r="I48" s="13">
        <v>-27</v>
      </c>
      <c r="J48" s="13">
        <v>-38</v>
      </c>
    </row>
    <row r="49" spans="1:10" ht="14.25" x14ac:dyDescent="0.2">
      <c r="A49" s="14"/>
      <c r="B49" s="5"/>
      <c r="F49" s="13"/>
      <c r="G49" s="6" t="s">
        <v>58</v>
      </c>
      <c r="H49" s="13">
        <v>-15</v>
      </c>
      <c r="I49" s="13">
        <v>-40</v>
      </c>
      <c r="J49" s="13">
        <v>-165</v>
      </c>
    </row>
    <row r="50" spans="1:10" ht="14.25" x14ac:dyDescent="0.2">
      <c r="A50" s="19"/>
      <c r="B50" s="13"/>
      <c r="C50" s="13"/>
      <c r="F50" s="13"/>
      <c r="G50" s="6" t="s">
        <v>76</v>
      </c>
      <c r="H50" s="13">
        <v>-15</v>
      </c>
      <c r="I50" s="13">
        <v>-58</v>
      </c>
      <c r="J50" s="13">
        <v>-248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/>
  <dimension ref="A1:W50"/>
  <sheetViews>
    <sheetView topLeftCell="A34" workbookViewId="0">
      <selection activeCell="E10" sqref="E10"/>
    </sheetView>
  </sheetViews>
  <sheetFormatPr defaultColWidth="8.875" defaultRowHeight="13.5" x14ac:dyDescent="0.15"/>
  <cols>
    <col min="1" max="1" width="25.5" style="2" customWidth="1"/>
    <col min="2" max="2" width="21" style="2" customWidth="1"/>
    <col min="3" max="3" width="3.375" style="3" customWidth="1"/>
    <col min="4" max="4" width="22.125" style="2" customWidth="1"/>
    <col min="5" max="5" width="22" style="2" customWidth="1"/>
    <col min="6" max="6" width="1.875" style="3" customWidth="1"/>
    <col min="7" max="7" width="24.625" style="2" customWidth="1"/>
    <col min="8" max="8" width="19.5" style="2" customWidth="1"/>
    <col min="9" max="9" width="21.625" style="2" customWidth="1"/>
    <col min="10" max="10" width="7.125" style="2" customWidth="1"/>
    <col min="11" max="13" width="8.875" style="2"/>
    <col min="14" max="14" width="21.5" style="2" bestFit="1" customWidth="1"/>
    <col min="15" max="16384" width="8.875" style="2"/>
  </cols>
  <sheetData>
    <row r="1" spans="1:10" ht="18" customHeight="1" x14ac:dyDescent="0.25">
      <c r="A1" s="1" t="s">
        <v>0</v>
      </c>
    </row>
    <row r="2" spans="1:10" ht="14.25" x14ac:dyDescent="0.2">
      <c r="A2" s="4" t="s">
        <v>68</v>
      </c>
      <c r="D2" s="4" t="s">
        <v>69</v>
      </c>
      <c r="G2" s="4" t="s">
        <v>1</v>
      </c>
      <c r="I2" s="5"/>
    </row>
    <row r="3" spans="1:10" ht="14.25" x14ac:dyDescent="0.2">
      <c r="A3" s="6" t="s">
        <v>2</v>
      </c>
      <c r="B3" s="5">
        <v>2642280.39</v>
      </c>
      <c r="D3" s="6" t="s">
        <v>2</v>
      </c>
      <c r="E3" s="7">
        <v>4678318.4000000004</v>
      </c>
      <c r="G3" s="6" t="s">
        <v>3</v>
      </c>
      <c r="I3" s="8" t="s">
        <v>4</v>
      </c>
      <c r="J3" s="6" t="s">
        <v>5</v>
      </c>
    </row>
    <row r="4" spans="1:10" ht="14.25" x14ac:dyDescent="0.2">
      <c r="A4" s="6" t="s">
        <v>6</v>
      </c>
      <c r="B4" s="7">
        <v>17849874.899999999</v>
      </c>
      <c r="D4" s="6" t="s">
        <v>7</v>
      </c>
      <c r="E4" s="7">
        <v>1408668</v>
      </c>
      <c r="H4" s="6" t="s">
        <v>13</v>
      </c>
      <c r="I4" s="9">
        <v>6</v>
      </c>
      <c r="J4" s="9"/>
    </row>
    <row r="5" spans="1:10" ht="14.25" x14ac:dyDescent="0.2">
      <c r="A5" s="6" t="s">
        <v>9</v>
      </c>
      <c r="B5" s="5">
        <f>B4+B6</f>
        <v>21592244.899999999</v>
      </c>
      <c r="D5" s="6" t="s">
        <v>10</v>
      </c>
      <c r="E5" s="5">
        <v>3269650</v>
      </c>
      <c r="H5" s="6" t="s">
        <v>81</v>
      </c>
      <c r="I5" s="9">
        <v>1</v>
      </c>
      <c r="J5" s="9"/>
    </row>
    <row r="6" spans="1:10" ht="14.25" x14ac:dyDescent="0.2">
      <c r="A6" s="6" t="s">
        <v>7</v>
      </c>
      <c r="B6" s="5">
        <v>3742370</v>
      </c>
      <c r="D6" s="6" t="s">
        <v>12</v>
      </c>
      <c r="E6" s="5"/>
      <c r="H6" s="6" t="s">
        <v>15</v>
      </c>
      <c r="I6" s="9">
        <v>5</v>
      </c>
      <c r="J6" s="9"/>
    </row>
    <row r="7" spans="1:10" ht="14.25" x14ac:dyDescent="0.2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2</v>
      </c>
      <c r="J7" s="9"/>
    </row>
    <row r="8" spans="1:10" ht="14.25" x14ac:dyDescent="0.2">
      <c r="A8" s="6" t="s">
        <v>14</v>
      </c>
      <c r="B8" s="5">
        <v>23491673.370000001</v>
      </c>
      <c r="D8" s="6" t="s">
        <v>16</v>
      </c>
      <c r="E8" s="7">
        <v>460.8</v>
      </c>
      <c r="G8" s="6"/>
      <c r="H8" s="6"/>
      <c r="I8" s="9"/>
    </row>
    <row r="9" spans="1:10" ht="14.25" x14ac:dyDescent="0.2">
      <c r="A9" s="6" t="s">
        <v>18</v>
      </c>
      <c r="B9" s="5">
        <v>90.02</v>
      </c>
      <c r="D9" s="6" t="s">
        <v>19</v>
      </c>
      <c r="E9" s="10">
        <v>542</v>
      </c>
      <c r="H9" s="6"/>
    </row>
    <row r="10" spans="1:10" ht="14.25" x14ac:dyDescent="0.2">
      <c r="A10" s="6" t="s">
        <v>20</v>
      </c>
      <c r="B10" s="5">
        <v>11000000</v>
      </c>
      <c r="D10" s="6" t="s">
        <v>21</v>
      </c>
      <c r="E10" s="5">
        <f>E8+'20180522_Open'!E10</f>
        <v>2739.2000000000003</v>
      </c>
      <c r="G10" s="6"/>
      <c r="H10" s="6" t="s">
        <v>22</v>
      </c>
      <c r="I10" s="10">
        <f>SUM(I4:I7)</f>
        <v>14</v>
      </c>
    </row>
    <row r="11" spans="1:10" ht="14.25" x14ac:dyDescent="0.2">
      <c r="A11" s="6" t="s">
        <v>23</v>
      </c>
      <c r="B11" s="5">
        <f>B9+'20180522_Open'!B11</f>
        <v>8710.93</v>
      </c>
      <c r="D11" s="6"/>
      <c r="E11" s="5"/>
      <c r="G11" s="6"/>
      <c r="H11" s="6" t="s">
        <v>24</v>
      </c>
      <c r="I11" s="10">
        <f>SUM(J4:J7)</f>
        <v>0</v>
      </c>
    </row>
    <row r="12" spans="1:10" ht="14.25" x14ac:dyDescent="0.2">
      <c r="A12" s="6" t="s">
        <v>16</v>
      </c>
      <c r="B12" s="7">
        <v>286.93</v>
      </c>
      <c r="E12" s="5"/>
      <c r="G12" s="6" t="s">
        <v>26</v>
      </c>
      <c r="I12" s="5"/>
    </row>
    <row r="13" spans="1:10" ht="14.25" x14ac:dyDescent="0.2">
      <c r="A13" s="6" t="s">
        <v>21</v>
      </c>
      <c r="B13" s="5">
        <f>B12+'20180522_Open'!B13</f>
        <v>5250.2699999999995</v>
      </c>
      <c r="E13" s="5"/>
      <c r="G13" s="6"/>
      <c r="H13" s="6" t="s">
        <v>28</v>
      </c>
      <c r="I13" s="11">
        <v>11361060</v>
      </c>
    </row>
    <row r="14" spans="1:10" ht="14.25" x14ac:dyDescent="0.2">
      <c r="A14" s="6" t="s">
        <v>29</v>
      </c>
      <c r="B14" s="10">
        <v>6569700</v>
      </c>
      <c r="G14" s="6"/>
      <c r="H14" s="6" t="s">
        <v>30</v>
      </c>
      <c r="I14" s="11">
        <v>0</v>
      </c>
    </row>
    <row r="15" spans="1:10" ht="14.25" x14ac:dyDescent="0.2">
      <c r="A15" s="6" t="s">
        <v>31</v>
      </c>
      <c r="B15" s="5"/>
      <c r="G15" s="6"/>
      <c r="H15" s="6" t="s">
        <v>32</v>
      </c>
      <c r="I15" s="11">
        <f>I13+I14</f>
        <v>11361060</v>
      </c>
    </row>
    <row r="16" spans="1:10" ht="14.25" x14ac:dyDescent="0.2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ht="14.25" x14ac:dyDescent="0.2">
      <c r="A17" s="12"/>
      <c r="B17" s="5"/>
      <c r="G17" s="6" t="s">
        <v>34</v>
      </c>
      <c r="H17" s="5"/>
      <c r="I17" s="11">
        <v>858559.41</v>
      </c>
    </row>
    <row r="18" spans="1:14" ht="14.25" x14ac:dyDescent="0.2">
      <c r="G18" s="6" t="s">
        <v>10</v>
      </c>
      <c r="H18" s="5"/>
      <c r="I18" s="11">
        <v>1701891</v>
      </c>
    </row>
    <row r="19" spans="1:14" ht="14.25" x14ac:dyDescent="0.2">
      <c r="A19" s="5"/>
      <c r="G19" s="6" t="s">
        <v>35</v>
      </c>
      <c r="H19" s="5"/>
      <c r="I19" s="11">
        <f>I17+I18-I16</f>
        <v>-168366.22999999998</v>
      </c>
    </row>
    <row r="20" spans="1:14" ht="14.25" x14ac:dyDescent="0.2">
      <c r="D20" s="5"/>
      <c r="G20" s="6" t="s">
        <v>36</v>
      </c>
      <c r="I20" s="11"/>
    </row>
    <row r="21" spans="1:14" ht="14.25" x14ac:dyDescent="0.2">
      <c r="G21" s="6"/>
      <c r="H21" s="6" t="s">
        <v>38</v>
      </c>
      <c r="I21" s="11">
        <v>3929</v>
      </c>
      <c r="N21" s="5"/>
    </row>
    <row r="22" spans="1:14" ht="14.25" x14ac:dyDescent="0.2">
      <c r="G22" s="6"/>
      <c r="H22" s="6" t="s">
        <v>39</v>
      </c>
      <c r="I22" s="11"/>
    </row>
    <row r="23" spans="1:14" ht="14.25" x14ac:dyDescent="0.2">
      <c r="G23" s="6"/>
      <c r="H23" s="6" t="s">
        <v>41</v>
      </c>
      <c r="I23" s="11"/>
      <c r="N23" s="5"/>
    </row>
    <row r="24" spans="1:14" ht="14.25" x14ac:dyDescent="0.2">
      <c r="A24" s="4" t="s">
        <v>40</v>
      </c>
      <c r="H24" s="6" t="s">
        <v>43</v>
      </c>
      <c r="I24" s="11">
        <f>SUM(I21:I23)</f>
        <v>3929</v>
      </c>
    </row>
    <row r="25" spans="1:14" ht="14.25" x14ac:dyDescent="0.2">
      <c r="A25" s="6" t="s">
        <v>42</v>
      </c>
      <c r="B25" s="5">
        <f>B8+E7+I16+B45</f>
        <v>31310386.160000004</v>
      </c>
      <c r="H25" s="6" t="s">
        <v>45</v>
      </c>
      <c r="I25" s="5">
        <v>93.78</v>
      </c>
    </row>
    <row r="26" spans="1:14" ht="14.25" x14ac:dyDescent="0.2">
      <c r="A26" s="6" t="s">
        <v>44</v>
      </c>
      <c r="B26" s="5">
        <f>B4+E5+I18</f>
        <v>22821415.899999999</v>
      </c>
      <c r="G26" s="6"/>
      <c r="H26" s="6" t="s">
        <v>47</v>
      </c>
      <c r="I26" s="5"/>
    </row>
    <row r="27" spans="1:14" ht="14.25" x14ac:dyDescent="0.2">
      <c r="A27" s="6" t="s">
        <v>46</v>
      </c>
      <c r="B27" s="5">
        <f>$B$13+$E$10+$I$24</f>
        <v>11918.47</v>
      </c>
    </row>
    <row r="28" spans="1:14" ht="14.25" x14ac:dyDescent="0.2">
      <c r="A28" s="6" t="s">
        <v>48</v>
      </c>
      <c r="B28" s="5">
        <f>B12+E8+I25</f>
        <v>841.51</v>
      </c>
    </row>
    <row r="29" spans="1:14" ht="14.25" x14ac:dyDescent="0.2">
      <c r="A29" s="6"/>
      <c r="B29" s="5"/>
    </row>
    <row r="30" spans="1:14" ht="14.25" x14ac:dyDescent="0.2">
      <c r="G30" s="6"/>
      <c r="H30" s="6"/>
      <c r="I30" s="5"/>
    </row>
    <row r="31" spans="1:14" s="3" customFormat="1" x14ac:dyDescent="0.15">
      <c r="J31" s="2"/>
    </row>
    <row r="32" spans="1:14" ht="15.75" x14ac:dyDescent="0.25">
      <c r="A32" s="1" t="s">
        <v>49</v>
      </c>
      <c r="G32" s="14"/>
    </row>
    <row r="33" spans="1:23" s="3" customFormat="1" ht="14.25" x14ac:dyDescent="0.2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ht="14.25" x14ac:dyDescent="0.2">
      <c r="A34" s="6" t="s">
        <v>75</v>
      </c>
      <c r="B34" s="13">
        <v>255</v>
      </c>
      <c r="D34" s="6" t="s">
        <v>53</v>
      </c>
      <c r="E34" s="5">
        <v>-885371</v>
      </c>
      <c r="G34" s="6" t="s">
        <v>75</v>
      </c>
      <c r="H34" s="23">
        <v>20.82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ht="14.25" x14ac:dyDescent="0.2">
      <c r="A35" s="6" t="s">
        <v>56</v>
      </c>
      <c r="B35" s="13">
        <v>1261</v>
      </c>
      <c r="D35" s="6" t="s">
        <v>55</v>
      </c>
      <c r="E35" s="15">
        <v>702470</v>
      </c>
      <c r="G35" s="6" t="s">
        <v>56</v>
      </c>
      <c r="H35" s="23">
        <v>16.98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ht="14.25" x14ac:dyDescent="0.2">
      <c r="A36" s="6" t="s">
        <v>58</v>
      </c>
      <c r="B36" s="13">
        <v>345</v>
      </c>
      <c r="D36" s="6" t="s">
        <v>57</v>
      </c>
      <c r="E36" s="15">
        <v>20141</v>
      </c>
      <c r="G36" s="6" t="s">
        <v>58</v>
      </c>
      <c r="H36" s="23">
        <v>17.25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ht="14.25" x14ac:dyDescent="0.2">
      <c r="A37" s="6" t="s">
        <v>76</v>
      </c>
      <c r="B37" s="13">
        <v>452</v>
      </c>
      <c r="D37" s="6" t="s">
        <v>59</v>
      </c>
      <c r="E37" s="5">
        <v>-4608</v>
      </c>
      <c r="G37" s="6" t="s">
        <v>76</v>
      </c>
      <c r="H37" s="23">
        <v>17.850000000000001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ht="14.25" x14ac:dyDescent="0.2">
      <c r="A38" s="6" t="s">
        <v>43</v>
      </c>
      <c r="B38" s="13">
        <f>SUM(B34:B37)</f>
        <v>2313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ht="14.25" x14ac:dyDescent="0.2">
      <c r="A39" s="6" t="s">
        <v>61</v>
      </c>
      <c r="B39" s="13">
        <v>1272</v>
      </c>
      <c r="D39" s="4" t="s">
        <v>62</v>
      </c>
      <c r="G39" s="4" t="s">
        <v>73</v>
      </c>
      <c r="H39" s="22"/>
    </row>
    <row r="40" spans="1:23" ht="14.25" x14ac:dyDescent="0.2">
      <c r="A40" s="6" t="s">
        <v>63</v>
      </c>
      <c r="B40" s="13">
        <v>1041</v>
      </c>
      <c r="D40" s="6" t="s">
        <v>64</v>
      </c>
      <c r="E40" s="5">
        <v>2684494</v>
      </c>
      <c r="G40" s="6" t="s">
        <v>75</v>
      </c>
      <c r="H40" s="22">
        <v>0</v>
      </c>
    </row>
    <row r="41" spans="1:23" s="3" customFormat="1" ht="14.25" x14ac:dyDescent="0.2">
      <c r="A41" s="2"/>
      <c r="B41" s="2"/>
      <c r="D41" s="6" t="s">
        <v>65</v>
      </c>
      <c r="E41" s="5">
        <v>10639</v>
      </c>
      <c r="G41" s="6" t="s">
        <v>56</v>
      </c>
      <c r="H41" s="22">
        <v>8.9999999999999993E-3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ht="14.25" x14ac:dyDescent="0.2">
      <c r="A42" s="4" t="s">
        <v>82</v>
      </c>
      <c r="B42" s="17"/>
      <c r="D42" s="6" t="s">
        <v>66</v>
      </c>
      <c r="E42" s="5">
        <v>11061</v>
      </c>
      <c r="G42" s="6" t="s">
        <v>58</v>
      </c>
      <c r="H42" s="22">
        <v>0.03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ht="14.25" x14ac:dyDescent="0.2">
      <c r="A43" s="6" t="s">
        <v>75</v>
      </c>
      <c r="D43" s="6" t="s">
        <v>67</v>
      </c>
      <c r="E43" s="5">
        <v>-421</v>
      </c>
      <c r="G43" s="6" t="s">
        <v>76</v>
      </c>
      <c r="H43" s="22">
        <v>5.8000000000000003E-2</v>
      </c>
    </row>
    <row r="44" spans="1:23" ht="14.25" x14ac:dyDescent="0.2">
      <c r="A44" s="6" t="s">
        <v>56</v>
      </c>
      <c r="D44" s="6" t="s">
        <v>71</v>
      </c>
      <c r="E44" s="5">
        <f>E40-E45</f>
        <v>54244</v>
      </c>
    </row>
    <row r="45" spans="1:23" ht="14.25" x14ac:dyDescent="0.2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ht="14.25" x14ac:dyDescent="0.2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ht="14.25" x14ac:dyDescent="0.2">
      <c r="A47" s="6" t="s">
        <v>43</v>
      </c>
      <c r="B47" s="5"/>
      <c r="C47" s="18"/>
      <c r="F47" s="18"/>
      <c r="G47" s="6" t="s">
        <v>83</v>
      </c>
      <c r="H47" s="13">
        <v>0</v>
      </c>
      <c r="I47" s="13">
        <v>0</v>
      </c>
      <c r="J47" s="13">
        <v>0</v>
      </c>
    </row>
    <row r="48" spans="1:23" ht="14.25" x14ac:dyDescent="0.2">
      <c r="A48" s="14"/>
      <c r="B48" s="5"/>
      <c r="F48" s="13"/>
      <c r="G48" s="6" t="s">
        <v>84</v>
      </c>
      <c r="H48" s="13">
        <v>-15</v>
      </c>
      <c r="I48" s="13">
        <v>-27</v>
      </c>
      <c r="J48" s="13">
        <v>-38</v>
      </c>
    </row>
    <row r="49" spans="1:10" ht="14.25" x14ac:dyDescent="0.2">
      <c r="A49" s="14"/>
      <c r="B49" s="5"/>
      <c r="F49" s="13"/>
      <c r="G49" s="6" t="s">
        <v>58</v>
      </c>
      <c r="H49" s="13">
        <v>-17</v>
      </c>
      <c r="I49" s="13">
        <v>-40</v>
      </c>
      <c r="J49" s="13">
        <v>-165</v>
      </c>
    </row>
    <row r="50" spans="1:10" ht="14.25" x14ac:dyDescent="0.2">
      <c r="A50" s="19"/>
      <c r="B50" s="13"/>
      <c r="C50" s="13"/>
      <c r="F50" s="13"/>
      <c r="G50" s="6" t="s">
        <v>76</v>
      </c>
      <c r="H50" s="13">
        <v>-17</v>
      </c>
      <c r="I50" s="13">
        <v>-58</v>
      </c>
      <c r="J50" s="13">
        <v>-248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/>
  <dimension ref="A1:W50"/>
  <sheetViews>
    <sheetView topLeftCell="A33" workbookViewId="0">
      <selection activeCell="E48" sqref="E48"/>
    </sheetView>
  </sheetViews>
  <sheetFormatPr defaultColWidth="8.875" defaultRowHeight="13.5" x14ac:dyDescent="0.15"/>
  <cols>
    <col min="1" max="1" width="25.5" style="2" customWidth="1"/>
    <col min="2" max="2" width="21" style="2" customWidth="1"/>
    <col min="3" max="3" width="3.375" style="3" customWidth="1"/>
    <col min="4" max="4" width="22.125" style="2" customWidth="1"/>
    <col min="5" max="5" width="22" style="2" customWidth="1"/>
    <col min="6" max="6" width="1.875" style="3" customWidth="1"/>
    <col min="7" max="7" width="24.625" style="2" customWidth="1"/>
    <col min="8" max="8" width="19.5" style="2" customWidth="1"/>
    <col min="9" max="9" width="21.625" style="2" customWidth="1"/>
    <col min="10" max="10" width="7.125" style="2" customWidth="1"/>
    <col min="11" max="13" width="8.875" style="2"/>
    <col min="14" max="14" width="21.5" style="2" bestFit="1" customWidth="1"/>
    <col min="15" max="16384" width="8.875" style="2"/>
  </cols>
  <sheetData>
    <row r="1" spans="1:10" ht="18" customHeight="1" x14ac:dyDescent="0.25">
      <c r="A1" s="1" t="s">
        <v>0</v>
      </c>
    </row>
    <row r="2" spans="1:10" ht="14.25" x14ac:dyDescent="0.2">
      <c r="A2" s="4" t="s">
        <v>68</v>
      </c>
      <c r="D2" s="4" t="s">
        <v>69</v>
      </c>
      <c r="G2" s="4" t="s">
        <v>1</v>
      </c>
      <c r="I2" s="5"/>
    </row>
    <row r="3" spans="1:10" ht="14.25" x14ac:dyDescent="0.2">
      <c r="A3" s="6" t="s">
        <v>2</v>
      </c>
      <c r="B3" s="5">
        <v>4691709.63</v>
      </c>
      <c r="D3" s="6" t="s">
        <v>2</v>
      </c>
      <c r="E3" s="7">
        <v>3960391.38</v>
      </c>
      <c r="G3" s="6" t="s">
        <v>3</v>
      </c>
      <c r="I3" s="8" t="s">
        <v>4</v>
      </c>
      <c r="J3" s="6" t="s">
        <v>5</v>
      </c>
    </row>
    <row r="4" spans="1:10" ht="14.25" x14ac:dyDescent="0.2">
      <c r="A4" s="6" t="s">
        <v>6</v>
      </c>
      <c r="B4" s="7">
        <v>17017099.199999999</v>
      </c>
      <c r="D4" s="6" t="s">
        <v>7</v>
      </c>
      <c r="E4" s="7">
        <v>779422.03</v>
      </c>
      <c r="H4" s="6" t="s">
        <v>13</v>
      </c>
      <c r="I4" s="9">
        <v>7</v>
      </c>
      <c r="J4" s="9"/>
    </row>
    <row r="5" spans="1:10" ht="14.25" x14ac:dyDescent="0.2">
      <c r="A5" s="6" t="s">
        <v>9</v>
      </c>
      <c r="B5" s="5">
        <f>B4+B6</f>
        <v>22708894.989999998</v>
      </c>
      <c r="D5" s="6" t="s">
        <v>10</v>
      </c>
      <c r="E5" s="5">
        <v>3180969.35</v>
      </c>
      <c r="H5" s="6" t="s">
        <v>81</v>
      </c>
      <c r="I5" s="9">
        <v>1</v>
      </c>
      <c r="J5" s="9"/>
    </row>
    <row r="6" spans="1:10" ht="14.25" x14ac:dyDescent="0.2">
      <c r="A6" s="6" t="s">
        <v>7</v>
      </c>
      <c r="B6" s="5">
        <v>5691795.79</v>
      </c>
      <c r="D6" s="6" t="s">
        <v>12</v>
      </c>
      <c r="E6" s="5"/>
      <c r="H6" s="6" t="s">
        <v>15</v>
      </c>
      <c r="I6" s="9">
        <v>4</v>
      </c>
      <c r="J6" s="9"/>
    </row>
    <row r="7" spans="1:10" ht="14.25" x14ac:dyDescent="0.2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1</v>
      </c>
      <c r="J7" s="9"/>
    </row>
    <row r="8" spans="1:10" ht="14.25" x14ac:dyDescent="0.2">
      <c r="A8" s="6" t="s">
        <v>14</v>
      </c>
      <c r="B8" s="5">
        <v>23491673.370000001</v>
      </c>
      <c r="D8" s="6" t="s">
        <v>16</v>
      </c>
      <c r="E8" s="7">
        <v>177.6</v>
      </c>
      <c r="G8" s="6"/>
      <c r="H8" s="6"/>
      <c r="I8" s="9"/>
    </row>
    <row r="9" spans="1:10" ht="14.25" x14ac:dyDescent="0.2">
      <c r="A9" s="6" t="s">
        <v>18</v>
      </c>
      <c r="B9" s="5">
        <v>86.16</v>
      </c>
      <c r="D9" s="6" t="s">
        <v>19</v>
      </c>
      <c r="E9" s="10">
        <v>217</v>
      </c>
      <c r="H9" s="6"/>
    </row>
    <row r="10" spans="1:10" ht="14.25" x14ac:dyDescent="0.2">
      <c r="A10" s="6" t="s">
        <v>20</v>
      </c>
      <c r="B10" s="5">
        <v>1000000</v>
      </c>
      <c r="D10" s="6" t="s">
        <v>21</v>
      </c>
      <c r="E10" s="5">
        <f>E8+'20180521_Open'!E10</f>
        <v>2278.4</v>
      </c>
      <c r="G10" s="6"/>
      <c r="H10" s="6" t="s">
        <v>22</v>
      </c>
      <c r="I10" s="10">
        <f>SUM(I4:I7)</f>
        <v>13</v>
      </c>
    </row>
    <row r="11" spans="1:10" ht="14.25" x14ac:dyDescent="0.2">
      <c r="A11" s="6" t="s">
        <v>23</v>
      </c>
      <c r="B11" s="5">
        <f>B9+'20180521_Open'!B11</f>
        <v>8620.91</v>
      </c>
      <c r="D11" s="6"/>
      <c r="E11" s="5"/>
      <c r="G11" s="6"/>
      <c r="H11" s="6" t="s">
        <v>24</v>
      </c>
      <c r="I11" s="10">
        <f>SUM(J4:J7)</f>
        <v>0</v>
      </c>
    </row>
    <row r="12" spans="1:10" ht="14.25" x14ac:dyDescent="0.2">
      <c r="A12" s="6" t="s">
        <v>16</v>
      </c>
      <c r="B12" s="7">
        <v>239.53</v>
      </c>
      <c r="E12" s="5"/>
      <c r="G12" s="6" t="s">
        <v>26</v>
      </c>
      <c r="I12" s="5"/>
    </row>
    <row r="13" spans="1:10" ht="14.25" x14ac:dyDescent="0.2">
      <c r="A13" s="6" t="s">
        <v>21</v>
      </c>
      <c r="B13" s="5">
        <f>B12+'20180521_Open'!B13</f>
        <v>4963.3399999999992</v>
      </c>
      <c r="E13" s="5"/>
      <c r="G13" s="6"/>
      <c r="H13" s="6" t="s">
        <v>28</v>
      </c>
      <c r="I13" s="11">
        <v>10627800</v>
      </c>
    </row>
    <row r="14" spans="1:10" ht="14.25" x14ac:dyDescent="0.2">
      <c r="A14" s="6" t="s">
        <v>29</v>
      </c>
      <c r="B14" s="10">
        <v>6219700</v>
      </c>
      <c r="G14" s="6"/>
      <c r="H14" s="6" t="s">
        <v>30</v>
      </c>
      <c r="I14" s="11">
        <v>0</v>
      </c>
    </row>
    <row r="15" spans="1:10" ht="14.25" x14ac:dyDescent="0.2">
      <c r="A15" s="6" t="s">
        <v>31</v>
      </c>
      <c r="B15" s="5"/>
      <c r="G15" s="6"/>
      <c r="H15" s="6" t="s">
        <v>32</v>
      </c>
      <c r="I15" s="11">
        <f>I13+I14</f>
        <v>10627800</v>
      </c>
    </row>
    <row r="16" spans="1:10" ht="14.25" x14ac:dyDescent="0.2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ht="14.25" x14ac:dyDescent="0.2">
      <c r="A17" s="12"/>
      <c r="B17" s="5"/>
      <c r="G17" s="6" t="s">
        <v>34</v>
      </c>
      <c r="H17" s="5"/>
      <c r="I17" s="24">
        <v>1060413.19</v>
      </c>
    </row>
    <row r="18" spans="1:14" ht="14.25" x14ac:dyDescent="0.2">
      <c r="G18" s="6" t="s">
        <v>10</v>
      </c>
      <c r="H18" s="5"/>
      <c r="I18" s="11">
        <v>1594170</v>
      </c>
    </row>
    <row r="19" spans="1:14" ht="14.25" x14ac:dyDescent="0.2">
      <c r="A19" s="5"/>
      <c r="G19" s="6" t="s">
        <v>35</v>
      </c>
      <c r="H19" s="5"/>
      <c r="I19" s="11">
        <f>I17+I18-I16</f>
        <v>-74233.450000000186</v>
      </c>
    </row>
    <row r="20" spans="1:14" ht="14.25" x14ac:dyDescent="0.2">
      <c r="D20" s="5"/>
      <c r="G20" s="6" t="s">
        <v>36</v>
      </c>
      <c r="I20" s="11"/>
    </row>
    <row r="21" spans="1:14" ht="14.25" x14ac:dyDescent="0.2">
      <c r="G21" s="6"/>
      <c r="H21" s="6" t="s">
        <v>38</v>
      </c>
      <c r="I21" s="11">
        <v>3835.22</v>
      </c>
      <c r="N21" s="5"/>
    </row>
    <row r="22" spans="1:14" ht="14.25" x14ac:dyDescent="0.2">
      <c r="G22" s="6"/>
      <c r="H22" s="6" t="s">
        <v>39</v>
      </c>
      <c r="I22" s="11"/>
    </row>
    <row r="23" spans="1:14" ht="14.25" x14ac:dyDescent="0.2">
      <c r="G23" s="6"/>
      <c r="H23" s="6" t="s">
        <v>41</v>
      </c>
      <c r="I23" s="11"/>
      <c r="N23" s="5"/>
    </row>
    <row r="24" spans="1:14" ht="14.25" x14ac:dyDescent="0.2">
      <c r="A24" s="4" t="s">
        <v>40</v>
      </c>
      <c r="H24" s="6" t="s">
        <v>43</v>
      </c>
      <c r="I24" s="11">
        <f>SUM(I21:I23)</f>
        <v>3835.22</v>
      </c>
    </row>
    <row r="25" spans="1:14" ht="14.25" x14ac:dyDescent="0.2">
      <c r="A25" s="6" t="s">
        <v>42</v>
      </c>
      <c r="B25" s="5">
        <f>B8+E7+I16+B45</f>
        <v>31310386.160000004</v>
      </c>
      <c r="H25" s="6" t="s">
        <v>45</v>
      </c>
      <c r="I25" s="5">
        <v>113.46</v>
      </c>
    </row>
    <row r="26" spans="1:14" ht="14.25" x14ac:dyDescent="0.2">
      <c r="A26" s="6" t="s">
        <v>44</v>
      </c>
      <c r="B26" s="5">
        <f>B4+E5+I18</f>
        <v>21792238.550000001</v>
      </c>
      <c r="G26" s="6"/>
      <c r="H26" s="6" t="s">
        <v>47</v>
      </c>
      <c r="I26" s="5"/>
    </row>
    <row r="27" spans="1:14" ht="14.25" x14ac:dyDescent="0.2">
      <c r="A27" s="6" t="s">
        <v>46</v>
      </c>
      <c r="B27" s="5">
        <f>$B$13+$E$10+$I$24</f>
        <v>11076.96</v>
      </c>
    </row>
    <row r="28" spans="1:14" ht="14.25" x14ac:dyDescent="0.2">
      <c r="A28" s="6" t="s">
        <v>48</v>
      </c>
      <c r="B28" s="5">
        <f>B12+E8+I25</f>
        <v>530.59</v>
      </c>
    </row>
    <row r="29" spans="1:14" ht="14.25" x14ac:dyDescent="0.2">
      <c r="A29" s="6"/>
      <c r="B29" s="5"/>
    </row>
    <row r="30" spans="1:14" ht="14.25" x14ac:dyDescent="0.2">
      <c r="G30" s="6"/>
      <c r="H30" s="6"/>
      <c r="I30" s="5"/>
    </row>
    <row r="31" spans="1:14" s="3" customFormat="1" x14ac:dyDescent="0.15">
      <c r="J31" s="2"/>
    </row>
    <row r="32" spans="1:14" ht="15.75" x14ac:dyDescent="0.25">
      <c r="A32" s="1" t="s">
        <v>49</v>
      </c>
      <c r="G32" s="14"/>
    </row>
    <row r="33" spans="1:23" s="3" customFormat="1" ht="14.25" x14ac:dyDescent="0.2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ht="14.25" x14ac:dyDescent="0.2">
      <c r="A34" s="6" t="s">
        <v>75</v>
      </c>
      <c r="B34" s="13"/>
      <c r="D34" s="6" t="s">
        <v>53</v>
      </c>
      <c r="E34" s="5">
        <v>-139817</v>
      </c>
      <c r="G34" s="6" t="s">
        <v>75</v>
      </c>
      <c r="H34" s="23">
        <v>18.760000000000002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ht="14.25" x14ac:dyDescent="0.2">
      <c r="A35" s="6" t="s">
        <v>56</v>
      </c>
      <c r="B35" s="13"/>
      <c r="D35" s="6" t="s">
        <v>55</v>
      </c>
      <c r="E35" s="15">
        <v>539616</v>
      </c>
      <c r="G35" s="6" t="s">
        <v>56</v>
      </c>
      <c r="H35" s="23">
        <v>17.010000000000002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ht="14.25" x14ac:dyDescent="0.2">
      <c r="A36" s="6" t="s">
        <v>58</v>
      </c>
      <c r="B36" s="13"/>
      <c r="D36" s="6" t="s">
        <v>57</v>
      </c>
      <c r="E36" s="15">
        <v>15314</v>
      </c>
      <c r="G36" s="6" t="s">
        <v>58</v>
      </c>
      <c r="H36" s="23">
        <v>17.489999999999998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ht="14.25" x14ac:dyDescent="0.2">
      <c r="A37" s="6" t="s">
        <v>76</v>
      </c>
      <c r="B37" s="13"/>
      <c r="D37" s="6" t="s">
        <v>59</v>
      </c>
      <c r="E37" s="5">
        <v>-3331</v>
      </c>
      <c r="G37" s="6" t="s">
        <v>76</v>
      </c>
      <c r="H37" s="23">
        <v>17.87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ht="14.25" x14ac:dyDescent="0.2">
      <c r="A38" s="6" t="s">
        <v>43</v>
      </c>
      <c r="B38" s="13">
        <v>2011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ht="14.25" x14ac:dyDescent="0.2">
      <c r="A39" s="6" t="s">
        <v>61</v>
      </c>
      <c r="B39" s="10"/>
      <c r="D39" s="4" t="s">
        <v>62</v>
      </c>
      <c r="G39" s="4" t="s">
        <v>73</v>
      </c>
      <c r="H39" s="22"/>
    </row>
    <row r="40" spans="1:23" ht="14.25" x14ac:dyDescent="0.2">
      <c r="A40" s="6" t="s">
        <v>63</v>
      </c>
      <c r="B40" s="10"/>
      <c r="D40" s="6" t="s">
        <v>64</v>
      </c>
      <c r="E40" s="5">
        <v>2673855</v>
      </c>
      <c r="G40" s="6" t="s">
        <v>75</v>
      </c>
      <c r="H40" s="22">
        <v>0</v>
      </c>
    </row>
    <row r="41" spans="1:23" s="3" customFormat="1" ht="14.25" x14ac:dyDescent="0.2">
      <c r="A41" s="2"/>
      <c r="B41" s="2"/>
      <c r="D41" s="6" t="s">
        <v>65</v>
      </c>
      <c r="E41" s="5">
        <v>-29975</v>
      </c>
      <c r="G41" s="6" t="s">
        <v>56</v>
      </c>
      <c r="H41" s="22">
        <v>0.01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ht="14.25" x14ac:dyDescent="0.2">
      <c r="A42" s="4" t="s">
        <v>82</v>
      </c>
      <c r="B42" s="17"/>
      <c r="D42" s="6" t="s">
        <v>66</v>
      </c>
      <c r="E42" s="5">
        <v>4997</v>
      </c>
      <c r="G42" s="6" t="s">
        <v>58</v>
      </c>
      <c r="H42" s="22">
        <v>0.03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ht="14.25" x14ac:dyDescent="0.2">
      <c r="A43" s="6" t="s">
        <v>75</v>
      </c>
      <c r="D43" s="6" t="s">
        <v>67</v>
      </c>
      <c r="E43" s="5">
        <v>-34973</v>
      </c>
      <c r="G43" s="6" t="s">
        <v>76</v>
      </c>
      <c r="H43" s="22">
        <v>5.3999999999999999E-2</v>
      </c>
    </row>
    <row r="44" spans="1:23" ht="14.25" x14ac:dyDescent="0.2">
      <c r="A44" s="6" t="s">
        <v>56</v>
      </c>
      <c r="D44" s="6" t="s">
        <v>71</v>
      </c>
      <c r="E44" s="5">
        <f>E40-E45</f>
        <v>43605</v>
      </c>
    </row>
    <row r="45" spans="1:23" ht="14.25" x14ac:dyDescent="0.2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ht="14.25" x14ac:dyDescent="0.2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ht="14.25" x14ac:dyDescent="0.2">
      <c r="A47" s="6" t="s">
        <v>43</v>
      </c>
      <c r="B47" s="5"/>
      <c r="C47" s="18"/>
      <c r="F47" s="18"/>
      <c r="G47" s="6" t="s">
        <v>75</v>
      </c>
      <c r="H47" s="13">
        <v>0</v>
      </c>
      <c r="I47" s="13">
        <v>0</v>
      </c>
      <c r="J47" s="13">
        <v>0</v>
      </c>
    </row>
    <row r="48" spans="1:23" ht="14.25" x14ac:dyDescent="0.2">
      <c r="A48" s="14"/>
      <c r="B48" s="5"/>
      <c r="F48" s="13"/>
      <c r="G48" s="6" t="s">
        <v>56</v>
      </c>
      <c r="H48" s="13">
        <v>-15</v>
      </c>
      <c r="I48" s="13">
        <v>-24</v>
      </c>
      <c r="J48" s="13">
        <v>-38</v>
      </c>
    </row>
    <row r="49" spans="1:10" ht="14.25" x14ac:dyDescent="0.2">
      <c r="A49" s="14"/>
      <c r="B49" s="5"/>
      <c r="F49" s="13"/>
      <c r="G49" s="6" t="s">
        <v>58</v>
      </c>
      <c r="H49" s="13">
        <v>-17</v>
      </c>
      <c r="I49" s="13">
        <v>-46</v>
      </c>
      <c r="J49" s="13">
        <v>-165</v>
      </c>
    </row>
    <row r="50" spans="1:10" ht="14.25" x14ac:dyDescent="0.2">
      <c r="A50" s="19"/>
      <c r="B50" s="13"/>
      <c r="C50" s="13"/>
      <c r="F50" s="13"/>
      <c r="G50" s="6" t="s">
        <v>76</v>
      </c>
      <c r="H50" s="13">
        <v>-19</v>
      </c>
      <c r="I50" s="13">
        <v>-62</v>
      </c>
      <c r="J50" s="13">
        <v>-248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/>
  <dimension ref="A1:W50"/>
  <sheetViews>
    <sheetView topLeftCell="A31" workbookViewId="0">
      <selection activeCell="D41" sqref="D41"/>
    </sheetView>
  </sheetViews>
  <sheetFormatPr defaultColWidth="8.875" defaultRowHeight="13.5" x14ac:dyDescent="0.15"/>
  <cols>
    <col min="1" max="1" width="25.5" style="2" customWidth="1"/>
    <col min="2" max="2" width="21" style="2" customWidth="1"/>
    <col min="3" max="3" width="3.375" style="3" customWidth="1"/>
    <col min="4" max="4" width="22.125" style="2" customWidth="1"/>
    <col min="5" max="5" width="22" style="2" customWidth="1"/>
    <col min="6" max="6" width="1.875" style="3" customWidth="1"/>
    <col min="7" max="7" width="24.625" style="2" customWidth="1"/>
    <col min="8" max="8" width="19.5" style="2" customWidth="1"/>
    <col min="9" max="9" width="21.625" style="2" customWidth="1"/>
    <col min="10" max="10" width="7.125" style="2" customWidth="1"/>
    <col min="11" max="13" width="8.875" style="2"/>
    <col min="14" max="14" width="21.5" style="2" bestFit="1" customWidth="1"/>
    <col min="15" max="16384" width="8.875" style="2"/>
  </cols>
  <sheetData>
    <row r="1" spans="1:10" ht="18" customHeight="1" x14ac:dyDescent="0.25">
      <c r="A1" s="1" t="s">
        <v>0</v>
      </c>
    </row>
    <row r="2" spans="1:10" ht="14.25" x14ac:dyDescent="0.2">
      <c r="A2" s="4" t="s">
        <v>68</v>
      </c>
      <c r="D2" s="4" t="s">
        <v>69</v>
      </c>
      <c r="G2" s="4" t="s">
        <v>1</v>
      </c>
      <c r="I2" s="5"/>
    </row>
    <row r="3" spans="1:10" ht="14.25" x14ac:dyDescent="0.2">
      <c r="A3" s="6" t="s">
        <v>2</v>
      </c>
      <c r="B3" s="5">
        <v>4485199.1500000004</v>
      </c>
      <c r="D3" s="6" t="s">
        <v>2</v>
      </c>
      <c r="E3" s="7">
        <v>4015210.25</v>
      </c>
      <c r="G3" s="6" t="s">
        <v>3</v>
      </c>
      <c r="I3" s="8" t="s">
        <v>4</v>
      </c>
      <c r="J3" s="6" t="s">
        <v>5</v>
      </c>
    </row>
    <row r="4" spans="1:10" ht="14.25" x14ac:dyDescent="0.2">
      <c r="A4" s="6" t="s">
        <v>6</v>
      </c>
      <c r="B4" s="7">
        <v>18200960.100000001</v>
      </c>
      <c r="D4" s="6" t="s">
        <v>7</v>
      </c>
      <c r="E4" s="7">
        <v>1069128.95</v>
      </c>
      <c r="H4" s="6" t="s">
        <v>13</v>
      </c>
      <c r="I4" s="9">
        <v>6</v>
      </c>
      <c r="J4" s="9">
        <v>-1</v>
      </c>
    </row>
    <row r="5" spans="1:10" ht="14.25" x14ac:dyDescent="0.2">
      <c r="A5" s="6" t="s">
        <v>9</v>
      </c>
      <c r="B5" s="5">
        <v>22686159.25</v>
      </c>
      <c r="D5" s="6" t="s">
        <v>10</v>
      </c>
      <c r="E5" s="5">
        <v>2946081.3</v>
      </c>
      <c r="H5" s="6" t="s">
        <v>81</v>
      </c>
      <c r="I5" s="9"/>
      <c r="J5" s="9"/>
    </row>
    <row r="6" spans="1:10" ht="14.25" x14ac:dyDescent="0.2">
      <c r="A6" s="6" t="s">
        <v>7</v>
      </c>
      <c r="B6" s="5">
        <v>4485199.1500000004</v>
      </c>
      <c r="D6" s="6" t="s">
        <v>12</v>
      </c>
      <c r="E6" s="5"/>
      <c r="H6" s="6" t="s">
        <v>15</v>
      </c>
      <c r="I6" s="9">
        <v>1</v>
      </c>
      <c r="J6" s="9"/>
    </row>
    <row r="7" spans="1:10" ht="14.25" x14ac:dyDescent="0.2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1</v>
      </c>
      <c r="J7" s="9"/>
    </row>
    <row r="8" spans="1:10" ht="14.25" x14ac:dyDescent="0.2">
      <c r="A8" s="6" t="s">
        <v>14</v>
      </c>
      <c r="B8" s="5">
        <v>23491673.370000001</v>
      </c>
      <c r="D8" s="6" t="s">
        <v>16</v>
      </c>
      <c r="E8" s="7">
        <v>180.8</v>
      </c>
      <c r="G8" s="6"/>
      <c r="H8" s="6"/>
      <c r="I8" s="9"/>
    </row>
    <row r="9" spans="1:10" ht="14.25" x14ac:dyDescent="0.2">
      <c r="A9" s="6" t="s">
        <v>18</v>
      </c>
      <c r="B9" s="5">
        <v>0</v>
      </c>
      <c r="D9" s="6" t="s">
        <v>19</v>
      </c>
      <c r="E9" s="10">
        <v>166</v>
      </c>
      <c r="H9" s="6"/>
    </row>
    <row r="10" spans="1:10" ht="14.25" x14ac:dyDescent="0.2">
      <c r="A10" s="6" t="s">
        <v>20</v>
      </c>
      <c r="B10" s="5">
        <v>0</v>
      </c>
      <c r="D10" s="6" t="s">
        <v>21</v>
      </c>
      <c r="E10" s="5">
        <f>E8+'20180518_Open'!E10</f>
        <v>2100.8000000000002</v>
      </c>
      <c r="G10" s="6"/>
      <c r="H10" s="6" t="s">
        <v>22</v>
      </c>
      <c r="I10" s="10">
        <f>SUM(I4:I7)</f>
        <v>8</v>
      </c>
    </row>
    <row r="11" spans="1:10" ht="14.25" x14ac:dyDescent="0.2">
      <c r="A11" s="6" t="s">
        <v>23</v>
      </c>
      <c r="B11" s="5">
        <f>B9+'20180518_Open'!B11</f>
        <v>8534.75</v>
      </c>
      <c r="D11" s="6"/>
      <c r="E11" s="5"/>
      <c r="G11" s="6"/>
      <c r="H11" s="6" t="s">
        <v>24</v>
      </c>
      <c r="I11" s="10">
        <f>SUM(J4:J7)</f>
        <v>-1</v>
      </c>
    </row>
    <row r="12" spans="1:10" ht="14.25" x14ac:dyDescent="0.2">
      <c r="A12" s="6" t="s">
        <v>16</v>
      </c>
      <c r="B12" s="7">
        <v>484.23</v>
      </c>
      <c r="E12" s="5"/>
      <c r="G12" s="6" t="s">
        <v>26</v>
      </c>
      <c r="I12" s="5"/>
    </row>
    <row r="13" spans="1:10" ht="14.25" x14ac:dyDescent="0.2">
      <c r="A13" s="6" t="s">
        <v>21</v>
      </c>
      <c r="B13" s="5">
        <f>B12+'20180518_Open'!B13</f>
        <v>4723.8099999999995</v>
      </c>
      <c r="E13" s="5"/>
      <c r="G13" s="6"/>
      <c r="H13" s="6" t="s">
        <v>28</v>
      </c>
      <c r="I13" s="11">
        <v>6552540</v>
      </c>
    </row>
    <row r="14" spans="1:10" ht="14.25" x14ac:dyDescent="0.2">
      <c r="A14" s="6" t="s">
        <v>29</v>
      </c>
      <c r="B14" s="10">
        <v>6659700</v>
      </c>
      <c r="G14" s="6"/>
      <c r="H14" s="6" t="s">
        <v>30</v>
      </c>
      <c r="I14" s="11">
        <v>-820560</v>
      </c>
    </row>
    <row r="15" spans="1:10" ht="14.25" x14ac:dyDescent="0.2">
      <c r="A15" s="6" t="s">
        <v>31</v>
      </c>
      <c r="B15" s="5"/>
      <c r="G15" s="6"/>
      <c r="H15" s="6" t="s">
        <v>32</v>
      </c>
      <c r="I15" s="11">
        <f>I13+I14</f>
        <v>5731980</v>
      </c>
    </row>
    <row r="16" spans="1:10" ht="14.25" x14ac:dyDescent="0.2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ht="14.25" x14ac:dyDescent="0.2">
      <c r="A17" s="12"/>
      <c r="B17" s="5"/>
      <c r="G17" s="6" t="s">
        <v>34</v>
      </c>
      <c r="H17" s="5"/>
      <c r="I17" s="24">
        <v>1676376.65</v>
      </c>
    </row>
    <row r="18" spans="1:14" ht="14.25" x14ac:dyDescent="0.2">
      <c r="G18" s="6" t="s">
        <v>10</v>
      </c>
      <c r="H18" s="5"/>
      <c r="I18" s="11">
        <v>979290</v>
      </c>
    </row>
    <row r="19" spans="1:14" ht="14.25" x14ac:dyDescent="0.2">
      <c r="A19" s="5"/>
      <c r="G19" s="6" t="s">
        <v>35</v>
      </c>
      <c r="H19" s="5"/>
      <c r="I19" s="11">
        <f>I17+I18-I16</f>
        <v>-73149.990000000224</v>
      </c>
    </row>
    <row r="20" spans="1:14" ht="14.25" x14ac:dyDescent="0.2">
      <c r="D20" s="5"/>
      <c r="G20" s="6" t="s">
        <v>36</v>
      </c>
      <c r="I20" s="11"/>
    </row>
    <row r="21" spans="1:14" ht="14.25" x14ac:dyDescent="0.2">
      <c r="G21" s="6"/>
      <c r="H21" s="6" t="s">
        <v>38</v>
      </c>
      <c r="I21" s="11">
        <v>3721.76</v>
      </c>
      <c r="N21" s="5"/>
    </row>
    <row r="22" spans="1:14" ht="14.25" x14ac:dyDescent="0.2">
      <c r="G22" s="6"/>
      <c r="H22" s="6" t="s">
        <v>39</v>
      </c>
      <c r="I22" s="11"/>
    </row>
    <row r="23" spans="1:14" ht="14.25" x14ac:dyDescent="0.2">
      <c r="G23" s="6"/>
      <c r="H23" s="6" t="s">
        <v>41</v>
      </c>
      <c r="I23" s="11"/>
      <c r="N23" s="5"/>
    </row>
    <row r="24" spans="1:14" ht="14.25" x14ac:dyDescent="0.2">
      <c r="A24" s="4" t="s">
        <v>40</v>
      </c>
      <c r="H24" s="6" t="s">
        <v>43</v>
      </c>
      <c r="I24" s="11">
        <f>SUM(I21:I23)</f>
        <v>3721.76</v>
      </c>
    </row>
    <row r="25" spans="1:14" ht="14.25" x14ac:dyDescent="0.2">
      <c r="A25" s="6" t="s">
        <v>42</v>
      </c>
      <c r="B25" s="5">
        <f>B8+E7+I16+B45</f>
        <v>31310386.160000004</v>
      </c>
      <c r="H25" s="6" t="s">
        <v>45</v>
      </c>
      <c r="I25" s="5">
        <v>442.01</v>
      </c>
    </row>
    <row r="26" spans="1:14" ht="14.25" x14ac:dyDescent="0.2">
      <c r="A26" s="6" t="s">
        <v>44</v>
      </c>
      <c r="B26" s="5">
        <f>B4+E5+I18</f>
        <v>22126331.400000002</v>
      </c>
      <c r="G26" s="6"/>
      <c r="H26" s="6" t="s">
        <v>47</v>
      </c>
      <c r="I26" s="5"/>
    </row>
    <row r="27" spans="1:14" ht="14.25" x14ac:dyDescent="0.2">
      <c r="A27" s="6" t="s">
        <v>46</v>
      </c>
      <c r="B27" s="5">
        <f>$B$13+$E$10+$I$24</f>
        <v>10546.369999999999</v>
      </c>
    </row>
    <row r="28" spans="1:14" ht="14.25" x14ac:dyDescent="0.2">
      <c r="A28" s="6" t="s">
        <v>48</v>
      </c>
      <c r="B28" s="5">
        <f>B12+E8+I25</f>
        <v>1107.04</v>
      </c>
    </row>
    <row r="29" spans="1:14" ht="14.25" x14ac:dyDescent="0.2">
      <c r="A29" s="6"/>
      <c r="B29" s="5"/>
    </row>
    <row r="30" spans="1:14" ht="14.25" x14ac:dyDescent="0.2">
      <c r="G30" s="6"/>
      <c r="H30" s="6"/>
      <c r="I30" s="5"/>
    </row>
    <row r="31" spans="1:14" s="3" customFormat="1" x14ac:dyDescent="0.15">
      <c r="J31" s="2"/>
    </row>
    <row r="32" spans="1:14" ht="15.75" x14ac:dyDescent="0.25">
      <c r="A32" s="1" t="s">
        <v>49</v>
      </c>
      <c r="G32" s="14"/>
    </row>
    <row r="33" spans="1:23" s="3" customFormat="1" ht="14.25" x14ac:dyDescent="0.2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ht="14.25" x14ac:dyDescent="0.2">
      <c r="A34" s="6" t="s">
        <v>75</v>
      </c>
      <c r="B34" s="13"/>
      <c r="D34" s="6" t="s">
        <v>53</v>
      </c>
      <c r="E34" s="5">
        <v>-1828652</v>
      </c>
      <c r="G34" s="6" t="s">
        <v>75</v>
      </c>
      <c r="H34" s="23">
        <v>21.15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ht="14.25" x14ac:dyDescent="0.2">
      <c r="A35" s="6" t="s">
        <v>56</v>
      </c>
      <c r="B35" s="13"/>
      <c r="D35" s="6" t="s">
        <v>55</v>
      </c>
      <c r="E35" s="15">
        <v>501098</v>
      </c>
      <c r="G35" s="6" t="s">
        <v>56</v>
      </c>
      <c r="H35" s="23">
        <v>17.7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ht="14.25" x14ac:dyDescent="0.2">
      <c r="A36" s="6" t="s">
        <v>58</v>
      </c>
      <c r="B36" s="13"/>
      <c r="D36" s="6" t="s">
        <v>57</v>
      </c>
      <c r="E36" s="15">
        <v>14619</v>
      </c>
      <c r="G36" s="6" t="s">
        <v>58</v>
      </c>
      <c r="H36" s="23">
        <v>18.28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ht="14.25" x14ac:dyDescent="0.2">
      <c r="A37" s="6" t="s">
        <v>76</v>
      </c>
      <c r="B37" s="13"/>
      <c r="D37" s="6" t="s">
        <v>59</v>
      </c>
      <c r="E37" s="5">
        <v>-3717</v>
      </c>
      <c r="G37" s="6" t="s">
        <v>76</v>
      </c>
      <c r="H37" s="23">
        <v>19.39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ht="14.25" x14ac:dyDescent="0.2">
      <c r="A38" s="6" t="s">
        <v>43</v>
      </c>
      <c r="B38" s="13"/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ht="14.25" x14ac:dyDescent="0.2">
      <c r="A39" s="6" t="s">
        <v>61</v>
      </c>
      <c r="B39" s="10"/>
      <c r="D39" s="4" t="s">
        <v>62</v>
      </c>
      <c r="G39" s="4" t="s">
        <v>73</v>
      </c>
      <c r="H39" s="22"/>
    </row>
    <row r="40" spans="1:23" ht="14.25" x14ac:dyDescent="0.2">
      <c r="A40" s="6" t="s">
        <v>63</v>
      </c>
      <c r="B40" s="10"/>
      <c r="D40" s="6" t="s">
        <v>64</v>
      </c>
      <c r="E40" s="5">
        <v>2703862</v>
      </c>
      <c r="G40" s="6" t="s">
        <v>75</v>
      </c>
      <c r="H40" s="22">
        <v>0</v>
      </c>
    </row>
    <row r="41" spans="1:23" s="3" customFormat="1" ht="14.25" x14ac:dyDescent="0.2">
      <c r="A41" s="2"/>
      <c r="B41" s="2"/>
      <c r="D41" s="6" t="s">
        <v>65</v>
      </c>
      <c r="E41" s="5">
        <v>-20541</v>
      </c>
      <c r="G41" s="6" t="s">
        <v>56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ht="14.25" x14ac:dyDescent="0.2">
      <c r="A42" s="2"/>
      <c r="B42" s="17"/>
      <c r="D42" s="6" t="s">
        <v>66</v>
      </c>
      <c r="E42" s="5">
        <v>-7368</v>
      </c>
      <c r="G42" s="6" t="s">
        <v>58</v>
      </c>
      <c r="H42" s="22">
        <v>0.03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ht="14.25" x14ac:dyDescent="0.2">
      <c r="D43" s="6" t="s">
        <v>67</v>
      </c>
      <c r="E43" s="5">
        <v>-13173</v>
      </c>
      <c r="G43" s="6" t="s">
        <v>76</v>
      </c>
      <c r="H43" s="22">
        <v>5.5E-2</v>
      </c>
    </row>
    <row r="44" spans="1:23" ht="14.25" x14ac:dyDescent="0.2">
      <c r="A44" s="5"/>
      <c r="D44" s="6" t="s">
        <v>71</v>
      </c>
      <c r="E44" s="5">
        <f>E40-E45</f>
        <v>73612</v>
      </c>
    </row>
    <row r="45" spans="1:23" ht="14.25" x14ac:dyDescent="0.2">
      <c r="A45" s="14"/>
      <c r="B45" s="5"/>
      <c r="C45" s="5"/>
      <c r="D45" s="6" t="s">
        <v>70</v>
      </c>
      <c r="E45" s="15">
        <v>2630250</v>
      </c>
      <c r="G45" s="4" t="s">
        <v>77</v>
      </c>
    </row>
    <row r="46" spans="1:23" ht="14.25" x14ac:dyDescent="0.2">
      <c r="A46" s="14"/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ht="14.25" x14ac:dyDescent="0.2">
      <c r="A47" s="14"/>
      <c r="B47" s="5"/>
      <c r="C47" s="18"/>
      <c r="F47" s="18"/>
      <c r="G47" s="6" t="s">
        <v>75</v>
      </c>
      <c r="H47" s="13">
        <v>0</v>
      </c>
      <c r="I47" s="13">
        <v>0</v>
      </c>
      <c r="J47" s="13">
        <v>0</v>
      </c>
    </row>
    <row r="48" spans="1:23" ht="14.25" x14ac:dyDescent="0.2">
      <c r="A48" s="14"/>
      <c r="B48" s="5"/>
      <c r="F48" s="13"/>
      <c r="G48" s="6" t="s">
        <v>56</v>
      </c>
      <c r="H48" s="13">
        <v>-10</v>
      </c>
      <c r="I48" s="13">
        <v>-21</v>
      </c>
      <c r="J48" s="13">
        <v>-47</v>
      </c>
    </row>
    <row r="49" spans="1:10" ht="14.25" x14ac:dyDescent="0.2">
      <c r="A49" s="14"/>
      <c r="B49" s="5"/>
      <c r="F49" s="13"/>
      <c r="G49" s="6" t="s">
        <v>58</v>
      </c>
      <c r="H49" s="13">
        <v>-31</v>
      </c>
      <c r="I49" s="13">
        <v>-76</v>
      </c>
      <c r="J49" s="13">
        <v>-165</v>
      </c>
    </row>
    <row r="50" spans="1:10" ht="14.25" x14ac:dyDescent="0.2">
      <c r="A50" s="19"/>
      <c r="B50" s="13"/>
      <c r="C50" s="13"/>
      <c r="F50" s="13"/>
      <c r="G50" s="6" t="s">
        <v>76</v>
      </c>
      <c r="H50" s="13">
        <v>-31</v>
      </c>
      <c r="I50" s="13">
        <v>-99</v>
      </c>
      <c r="J50" s="13">
        <v>-248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3"/>
  <dimension ref="A1:W50"/>
  <sheetViews>
    <sheetView workbookViewId="0">
      <selection activeCell="E1" sqref="E1"/>
    </sheetView>
  </sheetViews>
  <sheetFormatPr defaultColWidth="8.875" defaultRowHeight="13.5" x14ac:dyDescent="0.15"/>
  <cols>
    <col min="1" max="1" width="25.5" style="2" customWidth="1"/>
    <col min="2" max="2" width="21" style="2" customWidth="1"/>
    <col min="3" max="3" width="3.375" style="3" customWidth="1"/>
    <col min="4" max="4" width="22.125" style="2" customWidth="1"/>
    <col min="5" max="5" width="22" style="2" customWidth="1"/>
    <col min="6" max="6" width="1.875" style="3" customWidth="1"/>
    <col min="7" max="7" width="24.625" style="2" customWidth="1"/>
    <col min="8" max="8" width="19.5" style="2" customWidth="1"/>
    <col min="9" max="9" width="21.625" style="2" customWidth="1"/>
    <col min="10" max="10" width="7.125" style="2" customWidth="1"/>
    <col min="11" max="13" width="8.875" style="2"/>
    <col min="14" max="14" width="21.5" style="2" bestFit="1" customWidth="1"/>
    <col min="15" max="16384" width="8.875" style="2"/>
  </cols>
  <sheetData>
    <row r="1" spans="1:10" ht="18" customHeight="1" x14ac:dyDescent="0.25">
      <c r="A1" s="1" t="s">
        <v>0</v>
      </c>
    </row>
    <row r="2" spans="1:10" ht="14.25" x14ac:dyDescent="0.2">
      <c r="A2" s="4" t="s">
        <v>68</v>
      </c>
      <c r="D2" s="4" t="s">
        <v>69</v>
      </c>
      <c r="G2" s="4" t="s">
        <v>1</v>
      </c>
      <c r="I2" s="5"/>
    </row>
    <row r="3" spans="1:10" ht="14.25" x14ac:dyDescent="0.2">
      <c r="A3" s="6" t="s">
        <v>2</v>
      </c>
      <c r="B3" s="5">
        <v>5164891.24</v>
      </c>
      <c r="D3" s="6" t="s">
        <v>2</v>
      </c>
      <c r="E3" s="7">
        <v>4071009.75</v>
      </c>
      <c r="G3" s="6" t="s">
        <v>3</v>
      </c>
      <c r="I3" s="8" t="s">
        <v>4</v>
      </c>
      <c r="J3" s="6" t="s">
        <v>5</v>
      </c>
    </row>
    <row r="4" spans="1:10" ht="14.25" x14ac:dyDescent="0.2">
      <c r="A4" s="6" t="s">
        <v>6</v>
      </c>
      <c r="B4" s="7">
        <v>13729227.300000001</v>
      </c>
      <c r="D4" s="6" t="s">
        <v>7</v>
      </c>
      <c r="E4" s="7">
        <v>1578662.4</v>
      </c>
      <c r="H4" s="6" t="s">
        <v>11</v>
      </c>
      <c r="I4" s="9">
        <v>4</v>
      </c>
      <c r="J4" s="9">
        <v>-1</v>
      </c>
    </row>
    <row r="5" spans="1:10" ht="14.25" x14ac:dyDescent="0.2">
      <c r="A5" s="6" t="s">
        <v>9</v>
      </c>
      <c r="B5" s="5">
        <v>22394899.359999999</v>
      </c>
      <c r="D5" s="6" t="s">
        <v>10</v>
      </c>
      <c r="E5" s="5">
        <v>2492347.35</v>
      </c>
      <c r="H5" s="6" t="s">
        <v>13</v>
      </c>
      <c r="I5" s="9">
        <v>9</v>
      </c>
      <c r="J5" s="9">
        <v>-1</v>
      </c>
    </row>
    <row r="6" spans="1:10" ht="14.25" x14ac:dyDescent="0.2">
      <c r="A6" s="6" t="s">
        <v>7</v>
      </c>
      <c r="B6" s="5">
        <v>8665672.6600000001</v>
      </c>
      <c r="D6" s="6" t="s">
        <v>12</v>
      </c>
      <c r="E6" s="5"/>
      <c r="H6" s="6" t="s">
        <v>15</v>
      </c>
      <c r="I6" s="9">
        <v>1</v>
      </c>
      <c r="J6" s="9"/>
    </row>
    <row r="7" spans="1:10" ht="14.25" x14ac:dyDescent="0.2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1</v>
      </c>
      <c r="J7" s="9"/>
    </row>
    <row r="8" spans="1:10" ht="14.25" x14ac:dyDescent="0.2">
      <c r="A8" s="6" t="s">
        <v>14</v>
      </c>
      <c r="B8" s="5">
        <v>23491673.370000001</v>
      </c>
      <c r="D8" s="6" t="s">
        <v>16</v>
      </c>
      <c r="E8" s="7">
        <v>454.4</v>
      </c>
      <c r="G8" s="6"/>
      <c r="H8" s="6"/>
      <c r="I8" s="9"/>
    </row>
    <row r="9" spans="1:10" ht="14.25" x14ac:dyDescent="0.2">
      <c r="A9" s="6" t="s">
        <v>18</v>
      </c>
      <c r="B9" s="5">
        <v>781.42</v>
      </c>
      <c r="D9" s="6" t="s">
        <v>19</v>
      </c>
      <c r="E9" s="10">
        <v>439</v>
      </c>
      <c r="H9" s="6"/>
    </row>
    <row r="10" spans="1:10" ht="14.25" x14ac:dyDescent="0.2">
      <c r="A10" s="6" t="s">
        <v>20</v>
      </c>
      <c r="B10" s="5">
        <v>3500000</v>
      </c>
      <c r="D10" s="6" t="s">
        <v>21</v>
      </c>
      <c r="E10" s="5">
        <f>E8+'20180517_Open'!E10</f>
        <v>1920</v>
      </c>
      <c r="G10" s="6"/>
      <c r="H10" s="6" t="s">
        <v>22</v>
      </c>
      <c r="I10" s="10">
        <f>SUM(I4:I7)</f>
        <v>15</v>
      </c>
    </row>
    <row r="11" spans="1:10" ht="14.25" x14ac:dyDescent="0.2">
      <c r="A11" s="6" t="s">
        <v>23</v>
      </c>
      <c r="B11" s="5">
        <f>B9+'20180517_Open'!B11</f>
        <v>8534.75</v>
      </c>
      <c r="D11" s="6"/>
      <c r="E11" s="5"/>
      <c r="G11" s="6"/>
      <c r="H11" s="6" t="s">
        <v>24</v>
      </c>
      <c r="I11" s="10">
        <f>SUM(J4:J7)</f>
        <v>-2</v>
      </c>
    </row>
    <row r="12" spans="1:10" ht="14.25" x14ac:dyDescent="0.2">
      <c r="A12" s="6" t="s">
        <v>16</v>
      </c>
      <c r="B12" s="7">
        <v>566.98</v>
      </c>
      <c r="E12" s="5"/>
      <c r="G12" s="6" t="s">
        <v>26</v>
      </c>
      <c r="I12" s="5"/>
    </row>
    <row r="13" spans="1:10" ht="14.25" x14ac:dyDescent="0.2">
      <c r="A13" s="6" t="s">
        <v>21</v>
      </c>
      <c r="B13" s="5">
        <f>B12+'20180517_Open'!B13</f>
        <v>4239.58</v>
      </c>
      <c r="E13" s="5"/>
      <c r="G13" s="6"/>
      <c r="H13" s="6" t="s">
        <v>28</v>
      </c>
      <c r="I13" s="11">
        <v>12091980</v>
      </c>
    </row>
    <row r="14" spans="1:10" ht="14.25" x14ac:dyDescent="0.2">
      <c r="A14" s="6" t="s">
        <v>29</v>
      </c>
      <c r="B14" s="10">
        <v>5105700</v>
      </c>
      <c r="G14" s="6"/>
      <c r="H14" s="6" t="s">
        <v>30</v>
      </c>
      <c r="I14" s="11">
        <v>-806160</v>
      </c>
    </row>
    <row r="15" spans="1:10" ht="14.25" x14ac:dyDescent="0.2">
      <c r="A15" s="6" t="s">
        <v>31</v>
      </c>
      <c r="B15" s="5"/>
      <c r="G15" s="6"/>
      <c r="H15" s="6" t="s">
        <v>32</v>
      </c>
      <c r="I15" s="11">
        <f>I13+I14</f>
        <v>11285820</v>
      </c>
    </row>
    <row r="16" spans="1:10" ht="14.25" x14ac:dyDescent="0.2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ht="14.25" x14ac:dyDescent="0.2">
      <c r="A17" s="12"/>
      <c r="B17" s="5"/>
      <c r="G17" s="6" t="s">
        <v>34</v>
      </c>
      <c r="H17" s="5"/>
      <c r="I17" s="24">
        <v>755108.89</v>
      </c>
    </row>
    <row r="18" spans="1:14" ht="14.25" x14ac:dyDescent="0.2">
      <c r="G18" s="6" t="s">
        <v>10</v>
      </c>
      <c r="H18" s="5"/>
      <c r="I18" s="11">
        <v>1815741</v>
      </c>
    </row>
    <row r="19" spans="1:14" ht="14.25" x14ac:dyDescent="0.2">
      <c r="A19" s="5"/>
      <c r="G19" s="6" t="s">
        <v>35</v>
      </c>
      <c r="H19" s="5"/>
      <c r="I19" s="11">
        <f>I17+I18-I16</f>
        <v>-157966.75</v>
      </c>
    </row>
    <row r="20" spans="1:14" ht="14.25" x14ac:dyDescent="0.2">
      <c r="D20" s="5"/>
      <c r="G20" s="6" t="s">
        <v>36</v>
      </c>
      <c r="I20" s="11"/>
    </row>
    <row r="21" spans="1:14" ht="14.25" x14ac:dyDescent="0.2">
      <c r="G21" s="6"/>
      <c r="H21" s="6" t="s">
        <v>38</v>
      </c>
      <c r="I21" s="11">
        <v>3279.75</v>
      </c>
      <c r="N21" s="5"/>
    </row>
    <row r="22" spans="1:14" ht="14.25" x14ac:dyDescent="0.2">
      <c r="G22" s="6"/>
      <c r="H22" s="6" t="s">
        <v>39</v>
      </c>
      <c r="I22" s="11"/>
    </row>
    <row r="23" spans="1:14" ht="14.25" x14ac:dyDescent="0.2">
      <c r="G23" s="6"/>
      <c r="H23" s="6" t="s">
        <v>41</v>
      </c>
      <c r="I23" s="11"/>
      <c r="N23" s="5"/>
    </row>
    <row r="24" spans="1:14" ht="14.25" x14ac:dyDescent="0.2">
      <c r="A24" s="4" t="s">
        <v>40</v>
      </c>
      <c r="H24" s="6" t="s">
        <v>43</v>
      </c>
      <c r="I24" s="11">
        <f>SUM(I21:I23)</f>
        <v>3279.75</v>
      </c>
    </row>
    <row r="25" spans="1:14" ht="14.25" x14ac:dyDescent="0.2">
      <c r="A25" s="6" t="s">
        <v>42</v>
      </c>
      <c r="B25" s="5">
        <f>B8+E7+I16+B45</f>
        <v>31310386.160000004</v>
      </c>
      <c r="H25" s="6" t="s">
        <v>45</v>
      </c>
      <c r="I25" s="5">
        <v>1330.3</v>
      </c>
    </row>
    <row r="26" spans="1:14" ht="14.25" x14ac:dyDescent="0.2">
      <c r="A26" s="6" t="s">
        <v>44</v>
      </c>
      <c r="B26" s="5">
        <f>B4+E5+I18</f>
        <v>18037315.649999999</v>
      </c>
      <c r="G26" s="6"/>
      <c r="H26" s="6" t="s">
        <v>47</v>
      </c>
      <c r="I26" s="5"/>
    </row>
    <row r="27" spans="1:14" ht="14.25" x14ac:dyDescent="0.2">
      <c r="A27" s="6" t="s">
        <v>46</v>
      </c>
      <c r="B27" s="5">
        <f>$B$13+$E$10+$I$24</f>
        <v>9439.33</v>
      </c>
    </row>
    <row r="28" spans="1:14" ht="14.25" x14ac:dyDescent="0.2">
      <c r="A28" s="6" t="s">
        <v>48</v>
      </c>
      <c r="B28" s="5">
        <f>B12+E8+I25</f>
        <v>2351.6799999999998</v>
      </c>
    </row>
    <row r="29" spans="1:14" ht="14.25" x14ac:dyDescent="0.2">
      <c r="A29" s="6"/>
      <c r="B29" s="5"/>
    </row>
    <row r="30" spans="1:14" ht="14.25" x14ac:dyDescent="0.2">
      <c r="G30" s="6"/>
      <c r="H30" s="6"/>
      <c r="I30" s="5"/>
    </row>
    <row r="31" spans="1:14" s="3" customFormat="1" x14ac:dyDescent="0.15">
      <c r="J31" s="2"/>
    </row>
    <row r="32" spans="1:14" ht="15.75" x14ac:dyDescent="0.25">
      <c r="A32" s="1" t="s">
        <v>49</v>
      </c>
      <c r="G32" s="14"/>
    </row>
    <row r="33" spans="1:23" s="3" customFormat="1" ht="14.25" x14ac:dyDescent="0.2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ht="14.25" x14ac:dyDescent="0.2">
      <c r="A34" s="6" t="s">
        <v>75</v>
      </c>
      <c r="B34" s="13"/>
      <c r="D34" s="6" t="s">
        <v>53</v>
      </c>
      <c r="E34" s="5">
        <v>605145</v>
      </c>
      <c r="G34" s="6" t="s">
        <v>75</v>
      </c>
      <c r="H34" s="23">
        <v>19.38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ht="14.25" x14ac:dyDescent="0.2">
      <c r="A35" s="6" t="s">
        <v>56</v>
      </c>
      <c r="B35" s="13"/>
      <c r="D35" s="6" t="s">
        <v>55</v>
      </c>
      <c r="E35" s="15">
        <v>621968</v>
      </c>
      <c r="G35" s="6" t="s">
        <v>56</v>
      </c>
      <c r="H35" s="23">
        <v>18.63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ht="14.25" x14ac:dyDescent="0.2">
      <c r="A36" s="6" t="s">
        <v>58</v>
      </c>
      <c r="B36" s="13"/>
      <c r="D36" s="6" t="s">
        <v>57</v>
      </c>
      <c r="E36" s="15">
        <v>13002</v>
      </c>
      <c r="G36" s="6" t="s">
        <v>58</v>
      </c>
      <c r="H36" s="23">
        <v>18.91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ht="14.25" x14ac:dyDescent="0.2">
      <c r="A37" s="6" t="s">
        <v>76</v>
      </c>
      <c r="B37" s="13"/>
      <c r="D37" s="6" t="s">
        <v>59</v>
      </c>
      <c r="E37" s="5">
        <v>-4304</v>
      </c>
      <c r="G37" s="6" t="s">
        <v>76</v>
      </c>
      <c r="H37" s="23">
        <v>19.39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ht="14.25" x14ac:dyDescent="0.2">
      <c r="A38" s="6" t="s">
        <v>43</v>
      </c>
      <c r="B38" s="13"/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ht="14.25" x14ac:dyDescent="0.2">
      <c r="A39" s="6" t="s">
        <v>61</v>
      </c>
      <c r="B39" s="10"/>
      <c r="D39" s="4" t="s">
        <v>62</v>
      </c>
      <c r="G39" s="4" t="s">
        <v>73</v>
      </c>
      <c r="H39" s="22"/>
    </row>
    <row r="40" spans="1:23" ht="14.25" x14ac:dyDescent="0.2">
      <c r="A40" s="6" t="s">
        <v>63</v>
      </c>
      <c r="B40" s="10"/>
      <c r="D40" s="6" t="s">
        <v>64</v>
      </c>
      <c r="E40" s="5">
        <v>2724403</v>
      </c>
      <c r="G40" s="6" t="s">
        <v>75</v>
      </c>
      <c r="H40" s="22">
        <v>0</v>
      </c>
    </row>
    <row r="41" spans="1:23" s="3" customFormat="1" ht="14.25" x14ac:dyDescent="0.2">
      <c r="A41" s="2"/>
      <c r="B41" s="2"/>
      <c r="D41" s="6" t="s">
        <v>65</v>
      </c>
      <c r="E41" s="5">
        <v>14507</v>
      </c>
      <c r="G41" s="6" t="s">
        <v>56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ht="14.25" x14ac:dyDescent="0.2">
      <c r="A42" s="2"/>
      <c r="B42" s="17"/>
      <c r="D42" s="6" t="s">
        <v>66</v>
      </c>
      <c r="E42" s="5">
        <v>20666</v>
      </c>
      <c r="G42" s="6" t="s">
        <v>58</v>
      </c>
      <c r="H42" s="22">
        <v>2.7E-2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ht="14.25" x14ac:dyDescent="0.2">
      <c r="D43" s="6" t="s">
        <v>67</v>
      </c>
      <c r="E43" s="5">
        <v>-6159</v>
      </c>
      <c r="G43" s="6" t="s">
        <v>76</v>
      </c>
      <c r="H43" s="22">
        <v>5.0999999999999997E-2</v>
      </c>
    </row>
    <row r="44" spans="1:23" ht="14.25" x14ac:dyDescent="0.2">
      <c r="A44" s="5"/>
      <c r="D44" s="6" t="s">
        <v>71</v>
      </c>
      <c r="E44" s="5">
        <f>E40-E45</f>
        <v>94153</v>
      </c>
    </row>
    <row r="45" spans="1:23" ht="14.25" x14ac:dyDescent="0.2">
      <c r="A45" s="14"/>
      <c r="B45" s="5"/>
      <c r="C45" s="5"/>
      <c r="D45" s="6" t="s">
        <v>70</v>
      </c>
      <c r="E45" s="15">
        <v>2630250</v>
      </c>
      <c r="G45" s="4" t="s">
        <v>77</v>
      </c>
    </row>
    <row r="46" spans="1:23" ht="14.25" x14ac:dyDescent="0.2">
      <c r="A46" s="14"/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ht="14.25" x14ac:dyDescent="0.2">
      <c r="A47" s="14"/>
      <c r="B47" s="5"/>
      <c r="C47" s="18"/>
      <c r="F47" s="18"/>
      <c r="G47" s="6" t="s">
        <v>75</v>
      </c>
      <c r="H47" s="13">
        <v>0</v>
      </c>
      <c r="I47" s="13">
        <v>0</v>
      </c>
      <c r="J47" s="13">
        <v>0</v>
      </c>
    </row>
    <row r="48" spans="1:23" ht="14.25" x14ac:dyDescent="0.2">
      <c r="A48" s="14"/>
      <c r="B48" s="5"/>
      <c r="F48" s="13"/>
      <c r="G48" s="6" t="s">
        <v>56</v>
      </c>
      <c r="H48" s="13">
        <v>-10</v>
      </c>
      <c r="I48" s="13">
        <v>-21</v>
      </c>
      <c r="J48" s="13">
        <v>-47</v>
      </c>
    </row>
    <row r="49" spans="1:10" ht="14.25" x14ac:dyDescent="0.2">
      <c r="A49" s="14"/>
      <c r="B49" s="5"/>
      <c r="F49" s="13"/>
      <c r="G49" s="6" t="s">
        <v>58</v>
      </c>
      <c r="H49" s="13">
        <v>-31</v>
      </c>
      <c r="I49" s="13">
        <v>-76</v>
      </c>
      <c r="J49" s="13">
        <v>-165</v>
      </c>
    </row>
    <row r="50" spans="1:10" ht="14.25" x14ac:dyDescent="0.2">
      <c r="A50" s="19"/>
      <c r="B50" s="13"/>
      <c r="C50" s="13"/>
      <c r="F50" s="13"/>
      <c r="G50" s="6" t="s">
        <v>76</v>
      </c>
      <c r="H50" s="13">
        <v>-31</v>
      </c>
      <c r="I50" s="13">
        <v>-99</v>
      </c>
      <c r="J50" s="13">
        <v>-248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4"/>
  <dimension ref="A1:W50"/>
  <sheetViews>
    <sheetView workbookViewId="0">
      <selection activeCell="B9" sqref="B9"/>
    </sheetView>
  </sheetViews>
  <sheetFormatPr defaultColWidth="8.875" defaultRowHeight="13.5" x14ac:dyDescent="0.15"/>
  <cols>
    <col min="1" max="1" width="25.5" style="2" customWidth="1"/>
    <col min="2" max="2" width="21" style="2" customWidth="1"/>
    <col min="3" max="3" width="3.375" style="3" customWidth="1"/>
    <col min="4" max="4" width="22.125" style="2" customWidth="1"/>
    <col min="5" max="5" width="22" style="2" customWidth="1"/>
    <col min="6" max="6" width="1.875" style="3" customWidth="1"/>
    <col min="7" max="7" width="24.625" style="2" customWidth="1"/>
    <col min="8" max="8" width="19.5" style="2" customWidth="1"/>
    <col min="9" max="9" width="21.625" style="2" customWidth="1"/>
    <col min="10" max="10" width="7.125" style="2" customWidth="1"/>
    <col min="11" max="13" width="8.875" style="2"/>
    <col min="14" max="14" width="21.5" style="2" bestFit="1" customWidth="1"/>
    <col min="15" max="16384" width="8.875" style="2"/>
  </cols>
  <sheetData>
    <row r="1" spans="1:10" ht="18" customHeight="1" x14ac:dyDescent="0.25">
      <c r="A1" s="1" t="s">
        <v>0</v>
      </c>
    </row>
    <row r="2" spans="1:10" ht="14.25" x14ac:dyDescent="0.2">
      <c r="A2" s="4" t="s">
        <v>68</v>
      </c>
      <c r="D2" s="4" t="s">
        <v>69</v>
      </c>
      <c r="G2" s="4" t="s">
        <v>1</v>
      </c>
      <c r="I2" s="5"/>
    </row>
    <row r="3" spans="1:10" ht="14.25" x14ac:dyDescent="0.2">
      <c r="A3" s="6" t="s">
        <v>2</v>
      </c>
      <c r="B3" s="5">
        <v>5137278.3</v>
      </c>
      <c r="D3" s="6" t="s">
        <v>2</v>
      </c>
      <c r="E3" s="7">
        <v>4605072.9000000004</v>
      </c>
      <c r="G3" s="6" t="s">
        <v>3</v>
      </c>
      <c r="I3" s="8" t="s">
        <v>4</v>
      </c>
      <c r="J3" s="6" t="s">
        <v>5</v>
      </c>
    </row>
    <row r="4" spans="1:10" ht="14.25" x14ac:dyDescent="0.2">
      <c r="A4" s="6" t="s">
        <v>6</v>
      </c>
      <c r="B4" s="7">
        <v>11334220.5</v>
      </c>
      <c r="D4" s="6" t="s">
        <v>7</v>
      </c>
      <c r="E4" s="7">
        <v>2407920.2999999998</v>
      </c>
      <c r="H4" s="6" t="s">
        <v>11</v>
      </c>
      <c r="I4" s="9">
        <v>1</v>
      </c>
      <c r="J4" s="9">
        <v>-1</v>
      </c>
    </row>
    <row r="5" spans="1:10" ht="14.25" x14ac:dyDescent="0.2">
      <c r="A5" s="6" t="s">
        <v>9</v>
      </c>
      <c r="B5" s="5">
        <v>22472034.57</v>
      </c>
      <c r="D5" s="6" t="s">
        <v>10</v>
      </c>
      <c r="E5" s="5">
        <v>2197152.6</v>
      </c>
      <c r="H5" s="6" t="s">
        <v>13</v>
      </c>
      <c r="I5" s="9">
        <v>8</v>
      </c>
      <c r="J5" s="9">
        <v>-1</v>
      </c>
    </row>
    <row r="6" spans="1:10" ht="14.25" x14ac:dyDescent="0.2">
      <c r="A6" s="6" t="s">
        <v>7</v>
      </c>
      <c r="B6" s="5">
        <v>11137814.07</v>
      </c>
      <c r="D6" s="6" t="s">
        <v>12</v>
      </c>
      <c r="E6" s="5"/>
      <c r="H6" s="6" t="s">
        <v>15</v>
      </c>
      <c r="I6" s="9">
        <v>1</v>
      </c>
      <c r="J6" s="9"/>
    </row>
    <row r="7" spans="1:10" ht="14.25" x14ac:dyDescent="0.2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1</v>
      </c>
      <c r="J7" s="9"/>
    </row>
    <row r="8" spans="1:10" ht="14.25" x14ac:dyDescent="0.2">
      <c r="A8" s="6" t="s">
        <v>14</v>
      </c>
      <c r="B8" s="5">
        <v>23491673.370000001</v>
      </c>
      <c r="D8" s="6" t="s">
        <v>16</v>
      </c>
      <c r="E8" s="7">
        <v>574.4</v>
      </c>
      <c r="G8" s="6"/>
      <c r="H8" s="6"/>
      <c r="I8" s="9"/>
    </row>
    <row r="9" spans="1:10" ht="14.25" x14ac:dyDescent="0.2">
      <c r="A9" s="6" t="s">
        <v>18</v>
      </c>
      <c r="B9" s="5">
        <v>535.77</v>
      </c>
      <c r="D9" s="6" t="s">
        <v>19</v>
      </c>
      <c r="E9" s="10">
        <v>612</v>
      </c>
      <c r="H9" s="6"/>
    </row>
    <row r="10" spans="1:10" ht="14.25" x14ac:dyDescent="0.2">
      <c r="A10" s="6" t="s">
        <v>20</v>
      </c>
      <c r="B10" s="5">
        <v>6000000</v>
      </c>
      <c r="D10" s="6" t="s">
        <v>21</v>
      </c>
      <c r="E10" s="5">
        <f>E8+'20180516_Open'!E10</f>
        <v>1465.6</v>
      </c>
      <c r="G10" s="6"/>
      <c r="H10" s="6" t="s">
        <v>22</v>
      </c>
      <c r="I10" s="10">
        <f>SUM(I4:I7)</f>
        <v>11</v>
      </c>
    </row>
    <row r="11" spans="1:10" ht="14.25" x14ac:dyDescent="0.2">
      <c r="A11" s="6" t="s">
        <v>23</v>
      </c>
      <c r="B11" s="5">
        <f>B9+'20180516_Open'!B11</f>
        <v>7753.33</v>
      </c>
      <c r="D11" s="6"/>
      <c r="E11" s="5"/>
      <c r="G11" s="6"/>
      <c r="H11" s="6" t="s">
        <v>24</v>
      </c>
      <c r="I11" s="10">
        <f>SUM(J4:J7)</f>
        <v>-2</v>
      </c>
    </row>
    <row r="12" spans="1:10" ht="14.25" x14ac:dyDescent="0.2">
      <c r="A12" s="6" t="s">
        <v>16</v>
      </c>
      <c r="B12" s="7">
        <v>497.92</v>
      </c>
      <c r="E12" s="5"/>
      <c r="G12" s="6" t="s">
        <v>26</v>
      </c>
      <c r="I12" s="5"/>
    </row>
    <row r="13" spans="1:10" ht="14.25" x14ac:dyDescent="0.2">
      <c r="A13" s="6" t="s">
        <v>21</v>
      </c>
      <c r="B13" s="5">
        <f>B12+'20180516_Open'!B13</f>
        <v>3672.6</v>
      </c>
      <c r="E13" s="5"/>
      <c r="G13" s="6"/>
      <c r="H13" s="6" t="s">
        <v>28</v>
      </c>
      <c r="I13" s="11">
        <v>8914800</v>
      </c>
    </row>
    <row r="14" spans="1:10" ht="14.25" x14ac:dyDescent="0.2">
      <c r="A14" s="6" t="s">
        <v>29</v>
      </c>
      <c r="B14" s="10">
        <v>4190100</v>
      </c>
      <c r="G14" s="6"/>
      <c r="H14" s="6" t="s">
        <v>30</v>
      </c>
      <c r="I14" s="11">
        <v>-1625580</v>
      </c>
    </row>
    <row r="15" spans="1:10" ht="14.25" x14ac:dyDescent="0.2">
      <c r="A15" s="6" t="s">
        <v>31</v>
      </c>
      <c r="B15" s="5"/>
      <c r="G15" s="6"/>
      <c r="H15" s="6" t="s">
        <v>32</v>
      </c>
      <c r="I15" s="11">
        <f>I13+I14</f>
        <v>7289220</v>
      </c>
    </row>
    <row r="16" spans="1:10" ht="14.25" x14ac:dyDescent="0.2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ht="14.25" x14ac:dyDescent="0.2">
      <c r="A17" s="12"/>
      <c r="B17" s="5"/>
      <c r="G17" s="6" t="s">
        <v>34</v>
      </c>
      <c r="H17" s="5"/>
      <c r="I17" s="24">
        <v>1297270.19</v>
      </c>
    </row>
    <row r="18" spans="1:14" ht="14.25" x14ac:dyDescent="0.2">
      <c r="G18" s="6" t="s">
        <v>10</v>
      </c>
      <c r="H18" s="5"/>
      <c r="I18" s="11">
        <v>1339929</v>
      </c>
    </row>
    <row r="19" spans="1:14" ht="14.25" x14ac:dyDescent="0.2">
      <c r="A19" s="5"/>
      <c r="G19" s="6" t="s">
        <v>35</v>
      </c>
      <c r="H19" s="5"/>
      <c r="I19" s="11">
        <f>I17+I18-I16</f>
        <v>-91617.450000000186</v>
      </c>
    </row>
    <row r="20" spans="1:14" ht="14.25" x14ac:dyDescent="0.2">
      <c r="D20" s="5"/>
      <c r="G20" s="6" t="s">
        <v>36</v>
      </c>
      <c r="I20" s="11"/>
    </row>
    <row r="21" spans="1:14" ht="14.25" x14ac:dyDescent="0.2">
      <c r="G21" s="6"/>
      <c r="H21" s="6" t="s">
        <v>38</v>
      </c>
      <c r="I21" s="11">
        <v>1949.45</v>
      </c>
      <c r="N21" s="5"/>
    </row>
    <row r="22" spans="1:14" ht="14.25" x14ac:dyDescent="0.2">
      <c r="G22" s="6"/>
      <c r="H22" s="6" t="s">
        <v>39</v>
      </c>
      <c r="I22" s="11"/>
    </row>
    <row r="23" spans="1:14" ht="14.25" x14ac:dyDescent="0.2">
      <c r="G23" s="6"/>
      <c r="H23" s="6" t="s">
        <v>41</v>
      </c>
      <c r="I23" s="11"/>
      <c r="N23" s="5"/>
    </row>
    <row r="24" spans="1:14" ht="14.25" x14ac:dyDescent="0.2">
      <c r="A24" s="4" t="s">
        <v>40</v>
      </c>
      <c r="H24" s="6" t="s">
        <v>43</v>
      </c>
      <c r="I24" s="11">
        <f>SUM(I21:I23)</f>
        <v>1949.45</v>
      </c>
    </row>
    <row r="25" spans="1:14" ht="14.25" x14ac:dyDescent="0.2">
      <c r="A25" s="6" t="s">
        <v>42</v>
      </c>
      <c r="B25" s="5">
        <f>B8+E7+I16+B45</f>
        <v>31310386.160000004</v>
      </c>
      <c r="H25" s="6" t="s">
        <v>45</v>
      </c>
      <c r="I25" s="5">
        <v>244.85</v>
      </c>
    </row>
    <row r="26" spans="1:14" ht="14.25" x14ac:dyDescent="0.2">
      <c r="A26" s="6" t="s">
        <v>44</v>
      </c>
      <c r="B26" s="5">
        <f>B4+E5+I18</f>
        <v>14871302.1</v>
      </c>
      <c r="G26" s="6"/>
      <c r="H26" s="6" t="s">
        <v>47</v>
      </c>
      <c r="I26" s="5"/>
    </row>
    <row r="27" spans="1:14" ht="14.25" x14ac:dyDescent="0.2">
      <c r="A27" s="6" t="s">
        <v>46</v>
      </c>
      <c r="B27" s="5">
        <f>$B$13+$E$10+$I$24</f>
        <v>7087.65</v>
      </c>
    </row>
    <row r="28" spans="1:14" ht="14.25" x14ac:dyDescent="0.2">
      <c r="A28" s="6" t="s">
        <v>48</v>
      </c>
      <c r="B28" s="5">
        <f>B12+E8+I25</f>
        <v>1317.1699999999998</v>
      </c>
    </row>
    <row r="29" spans="1:14" ht="14.25" x14ac:dyDescent="0.2">
      <c r="A29" s="6"/>
      <c r="B29" s="5"/>
    </row>
    <row r="30" spans="1:14" ht="14.25" x14ac:dyDescent="0.2">
      <c r="G30" s="6"/>
      <c r="H30" s="6"/>
      <c r="I30" s="5"/>
    </row>
    <row r="31" spans="1:14" s="3" customFormat="1" x14ac:dyDescent="0.15">
      <c r="J31" s="2"/>
    </row>
    <row r="32" spans="1:14" ht="15.75" x14ac:dyDescent="0.25">
      <c r="A32" s="1" t="s">
        <v>49</v>
      </c>
      <c r="G32" s="14"/>
    </row>
    <row r="33" spans="1:23" s="3" customFormat="1" ht="14.25" x14ac:dyDescent="0.2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ht="14.25" x14ac:dyDescent="0.2">
      <c r="A34" s="6" t="s">
        <v>75</v>
      </c>
      <c r="B34" s="13"/>
      <c r="D34" s="6" t="s">
        <v>53</v>
      </c>
      <c r="E34" s="5">
        <v>200470</v>
      </c>
      <c r="G34" s="6" t="s">
        <v>75</v>
      </c>
      <c r="H34" s="23">
        <v>19.61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ht="14.25" x14ac:dyDescent="0.2">
      <c r="A35" s="6" t="s">
        <v>56</v>
      </c>
      <c r="B35" s="13"/>
      <c r="D35" s="6" t="s">
        <v>55</v>
      </c>
      <c r="E35" s="15">
        <v>446611</v>
      </c>
      <c r="G35" s="6" t="s">
        <v>56</v>
      </c>
      <c r="H35" s="23">
        <v>19.66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ht="14.25" x14ac:dyDescent="0.2">
      <c r="A36" s="6" t="s">
        <v>58</v>
      </c>
      <c r="B36" s="13"/>
      <c r="D36" s="6" t="s">
        <v>57</v>
      </c>
      <c r="E36" s="15">
        <v>10679</v>
      </c>
      <c r="G36" s="6" t="s">
        <v>58</v>
      </c>
      <c r="H36" s="23">
        <v>19.739999999999998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ht="14.25" x14ac:dyDescent="0.2">
      <c r="A37" s="6" t="s">
        <v>76</v>
      </c>
      <c r="B37" s="13"/>
      <c r="D37" s="6" t="s">
        <v>59</v>
      </c>
      <c r="E37" s="5">
        <v>-3245</v>
      </c>
      <c r="G37" s="6" t="s">
        <v>76</v>
      </c>
      <c r="H37" s="23">
        <v>20.02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ht="14.25" x14ac:dyDescent="0.2">
      <c r="A38" s="6" t="s">
        <v>43</v>
      </c>
      <c r="B38" s="13"/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ht="14.25" x14ac:dyDescent="0.2">
      <c r="A39" s="6" t="s">
        <v>61</v>
      </c>
      <c r="B39" s="10"/>
      <c r="D39" s="4" t="s">
        <v>62</v>
      </c>
      <c r="G39" s="4" t="s">
        <v>73</v>
      </c>
      <c r="H39" s="22"/>
    </row>
    <row r="40" spans="1:23" ht="14.25" x14ac:dyDescent="0.2">
      <c r="A40" s="6" t="s">
        <v>63</v>
      </c>
      <c r="B40" s="10"/>
      <c r="D40" s="6" t="s">
        <v>64</v>
      </c>
      <c r="E40" s="5">
        <v>2709896</v>
      </c>
      <c r="G40" s="6" t="s">
        <v>75</v>
      </c>
      <c r="H40" s="22">
        <v>0</v>
      </c>
    </row>
    <row r="41" spans="1:23" s="3" customFormat="1" ht="14.25" x14ac:dyDescent="0.2">
      <c r="A41" s="2"/>
      <c r="B41" s="2"/>
      <c r="D41" s="6" t="s">
        <v>65</v>
      </c>
      <c r="E41" s="5">
        <v>44916</v>
      </c>
      <c r="G41" s="6" t="s">
        <v>56</v>
      </c>
      <c r="H41" s="22">
        <v>0.01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ht="14.25" x14ac:dyDescent="0.2">
      <c r="A42" s="2"/>
      <c r="B42" s="17"/>
      <c r="D42" s="6" t="s">
        <v>66</v>
      </c>
      <c r="E42" s="5">
        <v>21413</v>
      </c>
      <c r="G42" s="6" t="s">
        <v>58</v>
      </c>
      <c r="H42" s="22">
        <v>0.03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ht="14.25" x14ac:dyDescent="0.2">
      <c r="D43" s="6" t="s">
        <v>67</v>
      </c>
      <c r="E43" s="5">
        <v>23503</v>
      </c>
      <c r="G43" s="6" t="s">
        <v>76</v>
      </c>
      <c r="H43" s="22">
        <v>5.2999999999999999E-2</v>
      </c>
    </row>
    <row r="44" spans="1:23" ht="14.25" x14ac:dyDescent="0.2">
      <c r="A44" s="5"/>
      <c r="D44" s="6" t="s">
        <v>71</v>
      </c>
      <c r="E44" s="5">
        <f>E40-E45</f>
        <v>79646</v>
      </c>
    </row>
    <row r="45" spans="1:23" ht="14.25" x14ac:dyDescent="0.2">
      <c r="A45" s="14"/>
      <c r="B45" s="5"/>
      <c r="C45" s="5"/>
      <c r="D45" s="6" t="s">
        <v>70</v>
      </c>
      <c r="E45" s="15">
        <v>2630250</v>
      </c>
      <c r="G45" s="4" t="s">
        <v>77</v>
      </c>
    </row>
    <row r="46" spans="1:23" ht="14.25" x14ac:dyDescent="0.2">
      <c r="A46" s="14"/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ht="14.25" x14ac:dyDescent="0.2">
      <c r="A47" s="14"/>
      <c r="B47" s="5"/>
      <c r="C47" s="18"/>
      <c r="F47" s="18"/>
      <c r="G47" s="6" t="s">
        <v>75</v>
      </c>
      <c r="H47" s="13">
        <v>0</v>
      </c>
      <c r="I47" s="13">
        <v>0</v>
      </c>
      <c r="J47" s="13">
        <v>0</v>
      </c>
    </row>
    <row r="48" spans="1:23" ht="14.25" x14ac:dyDescent="0.2">
      <c r="A48" s="14"/>
      <c r="B48" s="5"/>
      <c r="F48" s="13"/>
      <c r="G48" s="6" t="s">
        <v>56</v>
      </c>
      <c r="H48" s="13">
        <v>-8</v>
      </c>
      <c r="I48" s="13">
        <v>-21</v>
      </c>
      <c r="J48" s="13">
        <v>-42</v>
      </c>
    </row>
    <row r="49" spans="1:10" ht="14.25" x14ac:dyDescent="0.2">
      <c r="A49" s="14"/>
      <c r="B49" s="5"/>
      <c r="F49" s="13"/>
      <c r="G49" s="6" t="s">
        <v>58</v>
      </c>
      <c r="H49" s="13">
        <v>-32</v>
      </c>
      <c r="I49" s="13">
        <v>-77</v>
      </c>
      <c r="J49" s="13">
        <v>-160</v>
      </c>
    </row>
    <row r="50" spans="1:10" ht="14.25" x14ac:dyDescent="0.2">
      <c r="A50" s="19"/>
      <c r="B50" s="13"/>
      <c r="C50" s="13"/>
      <c r="F50" s="13"/>
      <c r="G50" s="6" t="s">
        <v>76</v>
      </c>
      <c r="H50" s="13">
        <v>-32</v>
      </c>
      <c r="I50" s="13">
        <v>-99</v>
      </c>
      <c r="J50" s="13">
        <v>-238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2"/>
  <dimension ref="A1:W53"/>
  <sheetViews>
    <sheetView topLeftCell="A16" workbookViewId="0">
      <selection activeCell="B26" sqref="B26"/>
    </sheetView>
  </sheetViews>
  <sheetFormatPr defaultColWidth="8.875" defaultRowHeight="13.5" x14ac:dyDescent="0.15"/>
  <cols>
    <col min="1" max="1" width="25.5" style="2" customWidth="1"/>
    <col min="2" max="2" width="21" style="2" customWidth="1"/>
    <col min="3" max="3" width="3.375" style="3" customWidth="1"/>
    <col min="4" max="4" width="22.125" style="2" customWidth="1"/>
    <col min="5" max="5" width="22" style="2" customWidth="1"/>
    <col min="6" max="6" width="1.875" style="3" customWidth="1"/>
    <col min="7" max="7" width="24.625" style="2" customWidth="1"/>
    <col min="8" max="8" width="19.5" style="2" customWidth="1"/>
    <col min="9" max="9" width="21.625" style="2" customWidth="1"/>
    <col min="10" max="10" width="7.125" style="2" customWidth="1"/>
    <col min="11" max="13" width="8.875" style="2"/>
    <col min="14" max="14" width="21.5" style="2" bestFit="1" customWidth="1"/>
    <col min="15" max="16384" width="8.875" style="2"/>
  </cols>
  <sheetData>
    <row r="1" spans="1:10" ht="18" customHeight="1" x14ac:dyDescent="0.25">
      <c r="A1" s="1" t="s">
        <v>0</v>
      </c>
    </row>
    <row r="2" spans="1:10" ht="14.25" x14ac:dyDescent="0.2">
      <c r="A2" s="4" t="s">
        <v>68</v>
      </c>
      <c r="D2" s="4" t="s">
        <v>69</v>
      </c>
      <c r="G2" s="4" t="s">
        <v>1</v>
      </c>
      <c r="I2" s="5"/>
    </row>
    <row r="3" spans="1:10" ht="14.25" x14ac:dyDescent="0.2">
      <c r="A3" s="6" t="s">
        <v>2</v>
      </c>
      <c r="B3" s="5">
        <v>13002554.550000001</v>
      </c>
      <c r="D3" s="6" t="s">
        <v>2</v>
      </c>
      <c r="E3" s="7">
        <v>14701861.699999999</v>
      </c>
      <c r="G3" s="6" t="s">
        <v>3</v>
      </c>
      <c r="I3" s="8" t="s">
        <v>4</v>
      </c>
      <c r="J3" s="6" t="s">
        <v>5</v>
      </c>
    </row>
    <row r="4" spans="1:10" ht="14.25" x14ac:dyDescent="0.2">
      <c r="A4" s="6" t="s">
        <v>6</v>
      </c>
      <c r="B4" s="7">
        <v>57395953.880000003</v>
      </c>
      <c r="D4" s="6" t="s">
        <v>7</v>
      </c>
      <c r="E4" s="26">
        <v>4828025.0999999996</v>
      </c>
      <c r="H4" s="6" t="s">
        <v>81</v>
      </c>
      <c r="I4" s="9">
        <v>8</v>
      </c>
      <c r="J4" s="9">
        <v>-2</v>
      </c>
    </row>
    <row r="5" spans="1:10" ht="14.25" x14ac:dyDescent="0.2">
      <c r="A5" s="6" t="s">
        <v>9</v>
      </c>
      <c r="B5" s="5">
        <f>B4+B6</f>
        <v>104401210.74000001</v>
      </c>
      <c r="D5" s="6" t="s">
        <v>10</v>
      </c>
      <c r="E5" s="5">
        <v>9873836.5999999996</v>
      </c>
      <c r="H5" s="6" t="s">
        <v>87</v>
      </c>
      <c r="I5" s="9">
        <v>9</v>
      </c>
      <c r="J5" s="9"/>
    </row>
    <row r="6" spans="1:10" ht="14.25" x14ac:dyDescent="0.2">
      <c r="A6" s="6" t="s">
        <v>7</v>
      </c>
      <c r="B6" s="5">
        <v>47005256.859999999</v>
      </c>
      <c r="D6" s="6" t="s">
        <v>12</v>
      </c>
      <c r="E6" s="5"/>
      <c r="H6" s="6" t="s">
        <v>15</v>
      </c>
      <c r="I6" s="9">
        <v>16</v>
      </c>
      <c r="J6" s="9">
        <v>-1</v>
      </c>
    </row>
    <row r="7" spans="1:10" ht="14.25" x14ac:dyDescent="0.2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/>
      <c r="J7" s="9">
        <v>-3</v>
      </c>
    </row>
    <row r="8" spans="1:10" ht="14.25" x14ac:dyDescent="0.2">
      <c r="A8" s="6" t="s">
        <v>14</v>
      </c>
      <c r="B8" s="5">
        <v>111491673.37</v>
      </c>
      <c r="D8" s="6" t="s">
        <v>16</v>
      </c>
      <c r="E8" s="7">
        <v>376</v>
      </c>
      <c r="G8" s="6"/>
      <c r="H8" s="6"/>
      <c r="I8" s="9"/>
    </row>
    <row r="9" spans="1:10" ht="14.25" x14ac:dyDescent="0.2">
      <c r="A9" s="6" t="s">
        <v>18</v>
      </c>
      <c r="B9" s="5">
        <v>2702.31</v>
      </c>
      <c r="D9" s="6" t="s">
        <v>19</v>
      </c>
      <c r="E9" s="10">
        <v>359</v>
      </c>
      <c r="H9" s="6"/>
    </row>
    <row r="10" spans="1:10" ht="14.25" x14ac:dyDescent="0.2">
      <c r="A10" s="6" t="s">
        <v>20</v>
      </c>
      <c r="B10" s="5">
        <v>34000000</v>
      </c>
      <c r="D10" s="6" t="s">
        <v>21</v>
      </c>
      <c r="E10" s="5">
        <f>E8+'20180622_Open'!E10</f>
        <v>14616.800000000001</v>
      </c>
      <c r="G10" s="6"/>
      <c r="H10" s="6" t="s">
        <v>22</v>
      </c>
      <c r="I10" s="10">
        <f>SUM(I4:I7)</f>
        <v>33</v>
      </c>
    </row>
    <row r="11" spans="1:10" ht="14.25" x14ac:dyDescent="0.2">
      <c r="A11" s="6" t="s">
        <v>23</v>
      </c>
      <c r="B11" s="5">
        <f>B9+'20180622_Open'!B11</f>
        <v>136429.61999999997</v>
      </c>
      <c r="D11" s="6"/>
      <c r="E11" s="5"/>
      <c r="G11" s="6"/>
      <c r="H11" s="6" t="s">
        <v>24</v>
      </c>
      <c r="I11" s="10">
        <f>SUM(J4:J7)</f>
        <v>-6</v>
      </c>
    </row>
    <row r="12" spans="1:10" ht="14.25" x14ac:dyDescent="0.2">
      <c r="A12" s="6" t="s">
        <v>16</v>
      </c>
      <c r="B12" s="7">
        <v>495.2</v>
      </c>
      <c r="E12" s="5"/>
      <c r="G12" s="6" t="s">
        <v>26</v>
      </c>
      <c r="I12" s="5"/>
    </row>
    <row r="13" spans="1:10" ht="14.25" x14ac:dyDescent="0.2">
      <c r="A13" s="6" t="s">
        <v>21</v>
      </c>
      <c r="B13" s="5">
        <f>B12+'20180622_Open'!B13</f>
        <v>27434.22</v>
      </c>
      <c r="E13" s="5"/>
      <c r="G13" s="6"/>
      <c r="H13" s="6" t="s">
        <v>28</v>
      </c>
      <c r="I13" s="11">
        <v>25434740</v>
      </c>
    </row>
    <row r="14" spans="1:10" ht="14.25" x14ac:dyDescent="0.2">
      <c r="A14" s="6" t="s">
        <v>29</v>
      </c>
      <c r="B14" s="10">
        <v>22092361</v>
      </c>
      <c r="G14" s="6"/>
      <c r="H14" s="6" t="s">
        <v>30</v>
      </c>
      <c r="I14" s="11">
        <v>-4593780</v>
      </c>
    </row>
    <row r="15" spans="1:10" ht="14.25" x14ac:dyDescent="0.2">
      <c r="A15" s="6" t="s">
        <v>31</v>
      </c>
      <c r="B15" s="5"/>
      <c r="G15" s="6"/>
      <c r="H15" s="6" t="s">
        <v>32</v>
      </c>
      <c r="I15" s="11">
        <f>I13+I14</f>
        <v>20840960</v>
      </c>
    </row>
    <row r="16" spans="1:10" ht="14.25" x14ac:dyDescent="0.2">
      <c r="A16" s="6" t="s">
        <v>33</v>
      </c>
      <c r="B16" s="5"/>
      <c r="G16" s="6" t="s">
        <v>14</v>
      </c>
      <c r="H16" s="5"/>
      <c r="I16" s="11">
        <v>7728816.6399999997</v>
      </c>
    </row>
    <row r="17" spans="1:14" ht="14.25" x14ac:dyDescent="0.2">
      <c r="A17" s="12"/>
      <c r="B17" s="5"/>
      <c r="G17" s="6" t="s">
        <v>34</v>
      </c>
      <c r="H17" s="5"/>
      <c r="I17" s="11">
        <v>3404431.7</v>
      </c>
    </row>
    <row r="18" spans="1:14" ht="14.25" x14ac:dyDescent="0.2">
      <c r="G18" s="6" t="s">
        <v>10</v>
      </c>
      <c r="H18" s="5"/>
      <c r="I18" s="11">
        <v>3786561</v>
      </c>
    </row>
    <row r="19" spans="1:14" ht="14.25" x14ac:dyDescent="0.2">
      <c r="A19" s="5"/>
      <c r="G19" s="6" t="s">
        <v>35</v>
      </c>
      <c r="H19" s="5"/>
      <c r="I19" s="11">
        <f>I17+I18-I16</f>
        <v>-537823.93999999948</v>
      </c>
    </row>
    <row r="20" spans="1:14" ht="14.25" x14ac:dyDescent="0.2">
      <c r="D20" s="5"/>
      <c r="G20" s="6" t="s">
        <v>36</v>
      </c>
      <c r="I20" s="11"/>
    </row>
    <row r="21" spans="1:14" ht="14.25" x14ac:dyDescent="0.2">
      <c r="G21" s="6"/>
      <c r="H21" s="6" t="s">
        <v>38</v>
      </c>
      <c r="I21" s="11">
        <v>9044.5499999999993</v>
      </c>
      <c r="N21" s="5"/>
    </row>
    <row r="22" spans="1:14" ht="14.25" x14ac:dyDescent="0.2">
      <c r="G22" s="6"/>
      <c r="H22" s="6" t="s">
        <v>39</v>
      </c>
      <c r="I22" s="11"/>
    </row>
    <row r="23" spans="1:14" ht="14.25" x14ac:dyDescent="0.2">
      <c r="G23" s="6"/>
      <c r="H23" s="6" t="s">
        <v>41</v>
      </c>
      <c r="I23" s="11"/>
      <c r="N23" s="5"/>
    </row>
    <row r="24" spans="1:14" ht="14.25" x14ac:dyDescent="0.2">
      <c r="A24" s="4" t="s">
        <v>40</v>
      </c>
      <c r="H24" s="6" t="s">
        <v>43</v>
      </c>
      <c r="I24" s="11">
        <f>SUM(I21:I23)</f>
        <v>9044.5499999999993</v>
      </c>
    </row>
    <row r="25" spans="1:14" ht="14.25" x14ac:dyDescent="0.2">
      <c r="A25" s="6" t="s">
        <v>42</v>
      </c>
      <c r="B25" s="5">
        <f>B8+E7+I16</f>
        <v>131310386.16000001</v>
      </c>
      <c r="H25" s="6" t="s">
        <v>45</v>
      </c>
      <c r="I25" s="5">
        <v>211.48</v>
      </c>
    </row>
    <row r="26" spans="1:14" ht="14.25" x14ac:dyDescent="0.2">
      <c r="A26" s="6" t="s">
        <v>44</v>
      </c>
      <c r="B26" s="5">
        <f>B4+E5+I18</f>
        <v>71056351.480000004</v>
      </c>
      <c r="G26" s="6"/>
      <c r="H26" s="6" t="s">
        <v>47</v>
      </c>
      <c r="I26" s="5"/>
    </row>
    <row r="27" spans="1:14" ht="14.25" x14ac:dyDescent="0.2">
      <c r="A27" s="6" t="s">
        <v>46</v>
      </c>
      <c r="B27" s="5">
        <f>$B$13+$E$10+$I$24</f>
        <v>51095.570000000007</v>
      </c>
    </row>
    <row r="28" spans="1:14" ht="14.25" x14ac:dyDescent="0.2">
      <c r="A28" s="6" t="s">
        <v>48</v>
      </c>
      <c r="B28" s="5">
        <f>B12+E8+I25</f>
        <v>1082.68</v>
      </c>
    </row>
    <row r="29" spans="1:14" ht="14.25" x14ac:dyDescent="0.2">
      <c r="A29" s="6"/>
      <c r="B29" s="5"/>
    </row>
    <row r="30" spans="1:14" ht="14.25" x14ac:dyDescent="0.2">
      <c r="G30" s="6"/>
      <c r="H30" s="6"/>
      <c r="I30" s="5"/>
    </row>
    <row r="31" spans="1:14" s="3" customFormat="1" x14ac:dyDescent="0.15">
      <c r="J31" s="2"/>
    </row>
    <row r="32" spans="1:14" ht="15.75" x14ac:dyDescent="0.25">
      <c r="A32" s="1" t="s">
        <v>49</v>
      </c>
      <c r="G32" s="14"/>
    </row>
    <row r="33" spans="1:23" s="3" customFormat="1" ht="14.25" x14ac:dyDescent="0.2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ht="14.25" x14ac:dyDescent="0.2">
      <c r="A34" s="6" t="s">
        <v>56</v>
      </c>
      <c r="B34" s="13">
        <v>1700</v>
      </c>
      <c r="D34" s="6" t="s">
        <v>53</v>
      </c>
      <c r="E34" s="5">
        <v>97064</v>
      </c>
      <c r="G34" s="6" t="s">
        <v>56</v>
      </c>
      <c r="H34" s="23">
        <v>19.809999999999999</v>
      </c>
      <c r="I34" s="6" t="s">
        <v>56</v>
      </c>
      <c r="J34" s="23">
        <v>19.11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ht="14.25" x14ac:dyDescent="0.2">
      <c r="A35" s="6" t="s">
        <v>84</v>
      </c>
      <c r="B35" s="13">
        <v>2045</v>
      </c>
      <c r="D35" s="6" t="s">
        <v>55</v>
      </c>
      <c r="E35" s="15">
        <v>1060182</v>
      </c>
      <c r="G35" s="6" t="s">
        <v>84</v>
      </c>
      <c r="H35" s="23">
        <v>19.84</v>
      </c>
      <c r="I35" s="6" t="s">
        <v>84</v>
      </c>
      <c r="J35" s="23">
        <v>20.09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ht="14.25" x14ac:dyDescent="0.2">
      <c r="A36" s="6" t="s">
        <v>58</v>
      </c>
      <c r="B36" s="13">
        <v>1944</v>
      </c>
      <c r="D36" s="6" t="s">
        <v>57</v>
      </c>
      <c r="E36" s="15">
        <v>14800</v>
      </c>
      <c r="G36" s="6" t="s">
        <v>58</v>
      </c>
      <c r="H36" s="23">
        <v>19.7</v>
      </c>
      <c r="I36" s="6" t="s">
        <v>58</v>
      </c>
      <c r="J36" s="23">
        <v>20.13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ht="14.25" x14ac:dyDescent="0.2">
      <c r="A37" s="6" t="s">
        <v>76</v>
      </c>
      <c r="B37" s="13">
        <v>1233</v>
      </c>
      <c r="D37" s="6" t="s">
        <v>59</v>
      </c>
      <c r="E37" s="5">
        <v>-7608</v>
      </c>
      <c r="G37" s="6" t="s">
        <v>76</v>
      </c>
      <c r="H37" s="23">
        <v>19.79</v>
      </c>
      <c r="I37" s="6" t="s">
        <v>76</v>
      </c>
      <c r="J37" s="23">
        <v>20.420000000000002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ht="14.25" x14ac:dyDescent="0.2">
      <c r="A38" s="6" t="s">
        <v>43</v>
      </c>
      <c r="B38" s="13">
        <f>SUM(B34:B37)</f>
        <v>6922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ht="14.25" x14ac:dyDescent="0.2">
      <c r="A39" s="6" t="s">
        <v>61</v>
      </c>
      <c r="B39" s="13"/>
      <c r="D39" s="4" t="s">
        <v>62</v>
      </c>
      <c r="G39" s="4" t="s">
        <v>73</v>
      </c>
      <c r="H39" s="22"/>
    </row>
    <row r="40" spans="1:23" ht="14.25" x14ac:dyDescent="0.2">
      <c r="A40" s="6" t="s">
        <v>63</v>
      </c>
      <c r="B40" s="13"/>
      <c r="D40" s="6" t="s">
        <v>64</v>
      </c>
      <c r="E40" s="5">
        <v>3286112</v>
      </c>
      <c r="G40" s="6" t="s">
        <v>56</v>
      </c>
      <c r="H40" s="22">
        <v>0</v>
      </c>
    </row>
    <row r="41" spans="1:23" s="3" customFormat="1" ht="14.25" x14ac:dyDescent="0.2">
      <c r="A41" s="2"/>
      <c r="B41" s="2"/>
      <c r="D41" s="6" t="s">
        <v>65</v>
      </c>
      <c r="E41" s="5">
        <v>16401</v>
      </c>
      <c r="G41" s="6" t="s">
        <v>84</v>
      </c>
      <c r="H41" s="22">
        <v>3.0000000000000001E-3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ht="14.25" x14ac:dyDescent="0.2">
      <c r="A42" s="4" t="s">
        <v>85</v>
      </c>
      <c r="B42" s="17"/>
      <c r="D42" s="6" t="s">
        <v>66</v>
      </c>
      <c r="E42" s="5">
        <v>15668</v>
      </c>
      <c r="G42" s="6" t="s">
        <v>58</v>
      </c>
      <c r="H42" s="22">
        <v>1.4999999999999999E-2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ht="14.25" x14ac:dyDescent="0.2">
      <c r="A43" s="6" t="s">
        <v>56</v>
      </c>
      <c r="B43" s="13">
        <v>1857</v>
      </c>
      <c r="D43" s="6" t="s">
        <v>67</v>
      </c>
      <c r="E43" s="5">
        <v>732</v>
      </c>
      <c r="G43" s="6" t="s">
        <v>76</v>
      </c>
      <c r="H43" s="22">
        <v>2.5999999999999999E-2</v>
      </c>
    </row>
    <row r="44" spans="1:23" ht="14.25" x14ac:dyDescent="0.2">
      <c r="A44" s="6" t="s">
        <v>84</v>
      </c>
      <c r="B44" s="13">
        <v>1966</v>
      </c>
      <c r="D44" s="6" t="s">
        <v>71</v>
      </c>
      <c r="E44" s="5">
        <f>E40-E45</f>
        <v>655862</v>
      </c>
    </row>
    <row r="45" spans="1:23" ht="14.25" x14ac:dyDescent="0.2">
      <c r="A45" s="6" t="s">
        <v>58</v>
      </c>
      <c r="B45" s="13">
        <v>1904</v>
      </c>
      <c r="C45" s="5"/>
      <c r="D45" s="6" t="s">
        <v>70</v>
      </c>
      <c r="E45" s="15">
        <v>2630250</v>
      </c>
      <c r="G45" s="4" t="s">
        <v>77</v>
      </c>
    </row>
    <row r="46" spans="1:23" ht="14.25" x14ac:dyDescent="0.2">
      <c r="A46" s="6" t="s">
        <v>76</v>
      </c>
      <c r="B46" s="13">
        <v>1210</v>
      </c>
      <c r="C46" s="5"/>
      <c r="D46" s="6" t="s">
        <v>86</v>
      </c>
      <c r="E46" s="5">
        <v>3583708</v>
      </c>
      <c r="H46" s="25" t="s">
        <v>78</v>
      </c>
      <c r="I46" s="25" t="s">
        <v>79</v>
      </c>
      <c r="J46" s="25" t="s">
        <v>80</v>
      </c>
    </row>
    <row r="47" spans="1:23" ht="14.25" x14ac:dyDescent="0.2">
      <c r="A47" s="6" t="s">
        <v>43</v>
      </c>
      <c r="B47" s="13">
        <f>SUM(B43:B46)</f>
        <v>6937</v>
      </c>
      <c r="C47" s="18"/>
      <c r="D47" s="6" t="s">
        <v>89</v>
      </c>
      <c r="E47" s="5">
        <f>E46-E45</f>
        <v>953458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ht="14.25" x14ac:dyDescent="0.2">
      <c r="A48" s="14"/>
      <c r="B48" s="5"/>
      <c r="E48" s="15"/>
      <c r="F48" s="13"/>
      <c r="G48" s="6" t="s">
        <v>88</v>
      </c>
      <c r="H48" s="13">
        <v>-4</v>
      </c>
      <c r="I48" s="13">
        <v>-16</v>
      </c>
      <c r="J48" s="13">
        <v>-43</v>
      </c>
    </row>
    <row r="49" spans="1:10" ht="14.25" x14ac:dyDescent="0.2">
      <c r="A49" s="14"/>
      <c r="B49" s="5"/>
      <c r="E49" s="15"/>
      <c r="F49" s="13"/>
      <c r="G49" s="6" t="s">
        <v>58</v>
      </c>
      <c r="H49" s="13">
        <v>-4</v>
      </c>
      <c r="I49" s="13">
        <v>-29</v>
      </c>
      <c r="J49" s="13">
        <v>-87</v>
      </c>
    </row>
    <row r="50" spans="1:10" ht="14.25" x14ac:dyDescent="0.2">
      <c r="A50" s="19"/>
      <c r="B50" s="13"/>
      <c r="C50" s="13"/>
      <c r="D50" s="15"/>
      <c r="E50" s="15"/>
      <c r="F50" s="13"/>
      <c r="G50" s="6" t="s">
        <v>76</v>
      </c>
      <c r="H50" s="13">
        <v>-3</v>
      </c>
      <c r="I50" s="13">
        <v>-41</v>
      </c>
      <c r="J50" s="13">
        <v>-191</v>
      </c>
    </row>
    <row r="51" spans="1:10" x14ac:dyDescent="0.15">
      <c r="D51" s="15"/>
      <c r="E51" s="15"/>
    </row>
    <row r="53" spans="1:10" x14ac:dyDescent="0.1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5"/>
  <dimension ref="A1:W50"/>
  <sheetViews>
    <sheetView topLeftCell="A10" workbookViewId="0">
      <selection activeCell="E44" sqref="E44"/>
    </sheetView>
  </sheetViews>
  <sheetFormatPr defaultColWidth="8.875" defaultRowHeight="13.5" x14ac:dyDescent="0.15"/>
  <cols>
    <col min="1" max="1" width="25.5" style="2" customWidth="1"/>
    <col min="2" max="2" width="21" style="2" customWidth="1"/>
    <col min="3" max="3" width="3.375" style="3" customWidth="1"/>
    <col min="4" max="4" width="22.125" style="2" customWidth="1"/>
    <col min="5" max="5" width="22" style="2" customWidth="1"/>
    <col min="6" max="6" width="1.875" style="3" customWidth="1"/>
    <col min="7" max="7" width="24.625" style="2" customWidth="1"/>
    <col min="8" max="8" width="19.5" style="2" customWidth="1"/>
    <col min="9" max="9" width="21.625" style="2" customWidth="1"/>
    <col min="10" max="10" width="7.125" style="2" customWidth="1"/>
    <col min="11" max="13" width="8.875" style="2"/>
    <col min="14" max="14" width="21.5" style="2" bestFit="1" customWidth="1"/>
    <col min="15" max="16384" width="8.875" style="2"/>
  </cols>
  <sheetData>
    <row r="1" spans="1:10" ht="18" customHeight="1" x14ac:dyDescent="0.25">
      <c r="A1" s="1" t="s">
        <v>0</v>
      </c>
    </row>
    <row r="2" spans="1:10" ht="14.25" x14ac:dyDescent="0.2">
      <c r="A2" s="4" t="s">
        <v>68</v>
      </c>
      <c r="D2" s="4" t="s">
        <v>69</v>
      </c>
      <c r="G2" s="4" t="s">
        <v>1</v>
      </c>
      <c r="I2" s="5"/>
    </row>
    <row r="3" spans="1:10" ht="14.25" x14ac:dyDescent="0.2">
      <c r="A3" s="6" t="s">
        <v>2</v>
      </c>
      <c r="B3" s="5">
        <v>7599095.2800000003</v>
      </c>
      <c r="D3" s="6" t="s">
        <v>2</v>
      </c>
      <c r="E3" s="7">
        <v>2740652.5</v>
      </c>
      <c r="G3" s="6" t="s">
        <v>3</v>
      </c>
      <c r="I3" s="8" t="s">
        <v>4</v>
      </c>
      <c r="J3" s="6" t="s">
        <v>5</v>
      </c>
    </row>
    <row r="4" spans="1:10" ht="14.25" x14ac:dyDescent="0.2">
      <c r="A4" s="6" t="s">
        <v>6</v>
      </c>
      <c r="B4" s="7">
        <v>8001074</v>
      </c>
      <c r="D4" s="6" t="s">
        <v>7</v>
      </c>
      <c r="E4" s="7">
        <v>1199722.2</v>
      </c>
      <c r="H4" s="6" t="s">
        <v>11</v>
      </c>
      <c r="I4" s="9">
        <v>1</v>
      </c>
      <c r="J4" s="9"/>
    </row>
    <row r="5" spans="1:10" ht="14.25" x14ac:dyDescent="0.2">
      <c r="A5" s="6" t="s">
        <v>9</v>
      </c>
      <c r="B5" s="5">
        <v>24600964.690000001</v>
      </c>
      <c r="D5" s="6" t="s">
        <v>10</v>
      </c>
      <c r="E5" s="5">
        <v>1540930.3</v>
      </c>
      <c r="H5" s="6" t="s">
        <v>13</v>
      </c>
      <c r="I5" s="9">
        <v>3</v>
      </c>
      <c r="J5" s="9"/>
    </row>
    <row r="6" spans="1:10" ht="14.25" x14ac:dyDescent="0.2">
      <c r="A6" s="6" t="s">
        <v>7</v>
      </c>
      <c r="B6" s="5">
        <v>16599890.689999999</v>
      </c>
      <c r="D6" s="6" t="s">
        <v>12</v>
      </c>
      <c r="E6" s="5"/>
      <c r="H6" s="6" t="s">
        <v>15</v>
      </c>
      <c r="I6" s="9"/>
      <c r="J6" s="9"/>
    </row>
    <row r="7" spans="1:10" ht="14.25" x14ac:dyDescent="0.2">
      <c r="A7" s="6" t="s">
        <v>12</v>
      </c>
      <c r="B7" s="5"/>
      <c r="D7" s="6" t="s">
        <v>14</v>
      </c>
      <c r="E7" s="7">
        <v>3089896.15</v>
      </c>
      <c r="H7" s="6" t="s">
        <v>74</v>
      </c>
      <c r="I7" s="9"/>
      <c r="J7" s="9"/>
    </row>
    <row r="8" spans="1:10" ht="14.25" x14ac:dyDescent="0.2">
      <c r="A8" s="6" t="s">
        <v>14</v>
      </c>
      <c r="B8" s="5">
        <v>25491673.370000001</v>
      </c>
      <c r="D8" s="6" t="s">
        <v>16</v>
      </c>
      <c r="E8" s="7">
        <v>555.20000000000005</v>
      </c>
      <c r="G8" s="6"/>
      <c r="H8" s="6"/>
      <c r="I8" s="9"/>
    </row>
    <row r="9" spans="1:10" ht="14.25" x14ac:dyDescent="0.2">
      <c r="A9" s="6" t="s">
        <v>18</v>
      </c>
      <c r="B9" s="5">
        <v>795.41</v>
      </c>
      <c r="D9" s="6" t="s">
        <v>19</v>
      </c>
      <c r="E9" s="10">
        <v>617</v>
      </c>
      <c r="H9" s="6"/>
    </row>
    <row r="10" spans="1:10" ht="14.25" x14ac:dyDescent="0.2">
      <c r="A10" s="6" t="s">
        <v>20</v>
      </c>
      <c r="B10" s="5">
        <v>9500000</v>
      </c>
      <c r="D10" s="6" t="s">
        <v>21</v>
      </c>
      <c r="E10" s="5">
        <f>E8+'20180515_Open'!E10</f>
        <v>891.2</v>
      </c>
      <c r="G10" s="6"/>
      <c r="H10" s="6" t="s">
        <v>22</v>
      </c>
      <c r="I10" s="10">
        <f>SUM(I4:I7)</f>
        <v>4</v>
      </c>
    </row>
    <row r="11" spans="1:10" ht="14.25" x14ac:dyDescent="0.2">
      <c r="A11" s="6" t="s">
        <v>23</v>
      </c>
      <c r="B11" s="5">
        <f>B9+'20180515_Open'!B11</f>
        <v>7217.5599999999995</v>
      </c>
      <c r="D11" s="6"/>
      <c r="E11" s="5"/>
      <c r="G11" s="6"/>
      <c r="H11" s="6" t="s">
        <v>24</v>
      </c>
      <c r="I11" s="10">
        <f>SUM(J4:J7)</f>
        <v>0</v>
      </c>
    </row>
    <row r="12" spans="1:10" ht="14.25" x14ac:dyDescent="0.2">
      <c r="A12" s="6" t="s">
        <v>16</v>
      </c>
      <c r="B12" s="7">
        <v>343.27</v>
      </c>
      <c r="E12" s="5"/>
      <c r="G12" s="6" t="s">
        <v>26</v>
      </c>
      <c r="I12" s="5"/>
    </row>
    <row r="13" spans="1:10" ht="14.25" x14ac:dyDescent="0.2">
      <c r="A13" s="6" t="s">
        <v>21</v>
      </c>
      <c r="B13" s="5">
        <f>B12+'20180515_Open'!B13</f>
        <v>3174.68</v>
      </c>
      <c r="E13" s="5"/>
      <c r="G13" s="6"/>
      <c r="H13" s="6" t="s">
        <v>28</v>
      </c>
      <c r="I13" s="11">
        <v>3291720</v>
      </c>
    </row>
    <row r="14" spans="1:10" ht="14.25" x14ac:dyDescent="0.2">
      <c r="A14" s="6" t="s">
        <v>29</v>
      </c>
      <c r="B14" s="10">
        <v>2920100</v>
      </c>
      <c r="G14" s="6"/>
      <c r="H14" s="6" t="s">
        <v>30</v>
      </c>
      <c r="I14" s="11">
        <v>0</v>
      </c>
    </row>
    <row r="15" spans="1:10" ht="14.25" x14ac:dyDescent="0.2">
      <c r="A15" s="6" t="s">
        <v>31</v>
      </c>
      <c r="B15" s="5"/>
      <c r="G15" s="6"/>
      <c r="H15" s="6" t="s">
        <v>32</v>
      </c>
      <c r="I15" s="11">
        <f>I13+I14</f>
        <v>3291720</v>
      </c>
    </row>
    <row r="16" spans="1:10" ht="14.25" x14ac:dyDescent="0.2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ht="14.25" x14ac:dyDescent="0.2">
      <c r="A17" s="12"/>
      <c r="B17" s="5"/>
      <c r="G17" s="6" t="s">
        <v>34</v>
      </c>
      <c r="H17" s="5"/>
      <c r="I17" s="24">
        <v>2185932.04</v>
      </c>
    </row>
    <row r="18" spans="1:14" ht="14.25" x14ac:dyDescent="0.2">
      <c r="G18" s="6" t="s">
        <v>10</v>
      </c>
      <c r="H18" s="5"/>
      <c r="I18" s="11">
        <v>492723</v>
      </c>
    </row>
    <row r="19" spans="1:14" ht="14.25" x14ac:dyDescent="0.2">
      <c r="A19" s="5"/>
      <c r="G19" s="6" t="s">
        <v>35</v>
      </c>
      <c r="H19" s="5"/>
      <c r="I19" s="11">
        <f>I17+I18-I16</f>
        <v>-50161.600000000093</v>
      </c>
    </row>
    <row r="20" spans="1:14" ht="14.25" x14ac:dyDescent="0.2">
      <c r="D20" s="5"/>
      <c r="G20" s="6" t="s">
        <v>36</v>
      </c>
      <c r="I20" s="11"/>
    </row>
    <row r="21" spans="1:14" ht="14.25" x14ac:dyDescent="0.2">
      <c r="G21" s="6"/>
      <c r="H21" s="6" t="s">
        <v>38</v>
      </c>
      <c r="I21" s="11">
        <v>1704.6</v>
      </c>
      <c r="N21" s="5"/>
    </row>
    <row r="22" spans="1:14" ht="14.25" x14ac:dyDescent="0.2">
      <c r="G22" s="6"/>
      <c r="H22" s="6" t="s">
        <v>39</v>
      </c>
      <c r="I22" s="11"/>
    </row>
    <row r="23" spans="1:14" ht="14.25" x14ac:dyDescent="0.2">
      <c r="G23" s="6"/>
      <c r="H23" s="6" t="s">
        <v>41</v>
      </c>
      <c r="I23" s="11"/>
      <c r="N23" s="5"/>
    </row>
    <row r="24" spans="1:14" ht="14.25" x14ac:dyDescent="0.2">
      <c r="A24" s="4" t="s">
        <v>40</v>
      </c>
      <c r="H24" s="6" t="s">
        <v>43</v>
      </c>
      <c r="I24" s="11">
        <f>SUM(I21:I23)</f>
        <v>1704.6</v>
      </c>
    </row>
    <row r="25" spans="1:14" ht="14.25" x14ac:dyDescent="0.2">
      <c r="A25" s="6" t="s">
        <v>42</v>
      </c>
      <c r="B25" s="5">
        <f>B8+E7+I16+B45</f>
        <v>31310386.16</v>
      </c>
      <c r="H25" s="6" t="s">
        <v>45</v>
      </c>
      <c r="I25" s="5">
        <v>397.39</v>
      </c>
    </row>
    <row r="26" spans="1:14" ht="14.25" x14ac:dyDescent="0.2">
      <c r="A26" s="6" t="s">
        <v>44</v>
      </c>
      <c r="B26" s="5">
        <f>B4+E5+I18</f>
        <v>10034727.300000001</v>
      </c>
      <c r="G26" s="6"/>
      <c r="H26" s="6" t="s">
        <v>47</v>
      </c>
      <c r="I26" s="5"/>
    </row>
    <row r="27" spans="1:14" ht="14.25" x14ac:dyDescent="0.2">
      <c r="A27" s="6" t="s">
        <v>46</v>
      </c>
      <c r="B27" s="5">
        <f>$B$13+$E$10+$I$24</f>
        <v>5770.48</v>
      </c>
    </row>
    <row r="28" spans="1:14" ht="14.25" x14ac:dyDescent="0.2">
      <c r="A28" s="6" t="s">
        <v>48</v>
      </c>
      <c r="B28" s="5">
        <f>B12+E8+I25</f>
        <v>1295.8600000000001</v>
      </c>
    </row>
    <row r="29" spans="1:14" ht="14.25" x14ac:dyDescent="0.2">
      <c r="A29" s="6"/>
      <c r="B29" s="5"/>
    </row>
    <row r="30" spans="1:14" ht="14.25" x14ac:dyDescent="0.2">
      <c r="G30" s="6"/>
      <c r="H30" s="6"/>
      <c r="I30" s="5"/>
    </row>
    <row r="31" spans="1:14" s="3" customFormat="1" x14ac:dyDescent="0.15">
      <c r="J31" s="2"/>
    </row>
    <row r="32" spans="1:14" ht="15.75" x14ac:dyDescent="0.25">
      <c r="A32" s="1" t="s">
        <v>49</v>
      </c>
      <c r="G32" s="14"/>
    </row>
    <row r="33" spans="1:23" s="3" customFormat="1" ht="14.25" x14ac:dyDescent="0.2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ht="14.25" x14ac:dyDescent="0.2">
      <c r="A34" s="6" t="s">
        <v>75</v>
      </c>
      <c r="B34" s="13"/>
      <c r="D34" s="6" t="s">
        <v>53</v>
      </c>
      <c r="E34" s="5">
        <v>-224561</v>
      </c>
      <c r="G34" s="6" t="s">
        <v>75</v>
      </c>
      <c r="H34" s="23">
        <v>20.170000000000002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ht="14.25" x14ac:dyDescent="0.2">
      <c r="A35" s="6" t="s">
        <v>56</v>
      </c>
      <c r="B35" s="13"/>
      <c r="D35" s="6" t="s">
        <v>55</v>
      </c>
      <c r="E35" s="15">
        <v>203749</v>
      </c>
      <c r="G35" s="6" t="s">
        <v>56</v>
      </c>
      <c r="H35" s="23">
        <v>18.829999999999998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ht="14.25" x14ac:dyDescent="0.2">
      <c r="A36" s="6" t="s">
        <v>58</v>
      </c>
      <c r="B36" s="13"/>
      <c r="D36" s="6" t="s">
        <v>57</v>
      </c>
      <c r="E36" s="15">
        <v>7750</v>
      </c>
      <c r="G36" s="6" t="s">
        <v>58</v>
      </c>
      <c r="H36" s="23">
        <v>18.5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ht="14.25" x14ac:dyDescent="0.2">
      <c r="A37" s="6" t="s">
        <v>76</v>
      </c>
      <c r="B37" s="13"/>
      <c r="D37" s="6" t="s">
        <v>59</v>
      </c>
      <c r="E37" s="5">
        <v>-1556</v>
      </c>
      <c r="G37" s="6" t="s">
        <v>76</v>
      </c>
      <c r="H37" s="23">
        <v>18.78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ht="14.25" x14ac:dyDescent="0.2">
      <c r="A38" s="6" t="s">
        <v>43</v>
      </c>
      <c r="B38" s="13"/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ht="14.25" x14ac:dyDescent="0.2">
      <c r="A39" s="6" t="s">
        <v>61</v>
      </c>
      <c r="B39" s="10"/>
      <c r="D39" s="4" t="s">
        <v>62</v>
      </c>
      <c r="G39" s="4" t="s">
        <v>73</v>
      </c>
      <c r="H39" s="22"/>
    </row>
    <row r="40" spans="1:23" ht="14.25" x14ac:dyDescent="0.2">
      <c r="A40" s="6" t="s">
        <v>63</v>
      </c>
      <c r="B40" s="10"/>
      <c r="D40" s="6" t="s">
        <v>64</v>
      </c>
      <c r="E40" s="5">
        <v>2664980</v>
      </c>
      <c r="G40" s="6" t="s">
        <v>75</v>
      </c>
      <c r="H40" s="22">
        <v>0</v>
      </c>
    </row>
    <row r="41" spans="1:23" s="3" customFormat="1" ht="14.25" x14ac:dyDescent="0.2">
      <c r="A41" s="2"/>
      <c r="B41" s="2"/>
      <c r="D41" s="6" t="s">
        <v>65</v>
      </c>
      <c r="E41" s="5">
        <v>4273</v>
      </c>
      <c r="G41" s="6" t="s">
        <v>56</v>
      </c>
      <c r="H41" s="22">
        <v>1.2999999999999999E-2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ht="14.25" x14ac:dyDescent="0.2">
      <c r="A42" s="2"/>
      <c r="B42" s="17"/>
      <c r="D42" s="6" t="s">
        <v>66</v>
      </c>
      <c r="E42" s="5">
        <v>4945</v>
      </c>
      <c r="G42" s="6" t="s">
        <v>58</v>
      </c>
      <c r="H42" s="22">
        <v>3.5000000000000003E-2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ht="14.25" x14ac:dyDescent="0.2">
      <c r="D43" s="6" t="s">
        <v>67</v>
      </c>
      <c r="E43" s="5">
        <v>-672</v>
      </c>
      <c r="G43" s="6" t="s">
        <v>76</v>
      </c>
      <c r="H43" s="22">
        <v>0.06</v>
      </c>
    </row>
    <row r="44" spans="1:23" ht="14.25" x14ac:dyDescent="0.2">
      <c r="A44" s="5"/>
      <c r="D44" s="6" t="s">
        <v>71</v>
      </c>
      <c r="E44" s="5">
        <f>E40-E45</f>
        <v>34730</v>
      </c>
    </row>
    <row r="45" spans="1:23" ht="14.25" x14ac:dyDescent="0.2">
      <c r="A45" s="14"/>
      <c r="B45" s="5"/>
      <c r="C45" s="5"/>
      <c r="D45" s="6" t="s">
        <v>70</v>
      </c>
      <c r="E45" s="15">
        <v>2630250</v>
      </c>
      <c r="G45" s="4" t="s">
        <v>77</v>
      </c>
    </row>
    <row r="46" spans="1:23" ht="14.25" x14ac:dyDescent="0.2">
      <c r="A46" s="14"/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ht="14.25" x14ac:dyDescent="0.2">
      <c r="A47" s="14"/>
      <c r="B47" s="5"/>
      <c r="C47" s="18"/>
      <c r="F47" s="18"/>
      <c r="G47" s="6" t="s">
        <v>75</v>
      </c>
      <c r="H47" s="13">
        <v>0</v>
      </c>
      <c r="I47" s="13">
        <v>0</v>
      </c>
      <c r="J47" s="13">
        <v>0</v>
      </c>
    </row>
    <row r="48" spans="1:23" ht="14.25" x14ac:dyDescent="0.2">
      <c r="A48" s="14"/>
      <c r="B48" s="5"/>
      <c r="F48" s="13"/>
      <c r="G48" s="6" t="s">
        <v>56</v>
      </c>
      <c r="H48" s="13">
        <v>-10</v>
      </c>
      <c r="I48" s="13">
        <v>-20</v>
      </c>
      <c r="J48" s="13">
        <v>-42</v>
      </c>
    </row>
    <row r="49" spans="1:10" ht="14.25" x14ac:dyDescent="0.2">
      <c r="A49" s="14"/>
      <c r="B49" s="5"/>
      <c r="F49" s="13"/>
      <c r="G49" s="6" t="s">
        <v>58</v>
      </c>
      <c r="H49" s="13">
        <v>-34</v>
      </c>
      <c r="I49" s="13">
        <v>-76</v>
      </c>
      <c r="J49" s="13">
        <v>-160</v>
      </c>
    </row>
    <row r="50" spans="1:10" ht="14.25" x14ac:dyDescent="0.2">
      <c r="A50" s="19"/>
      <c r="B50" s="13"/>
      <c r="C50" s="13"/>
      <c r="F50" s="13"/>
      <c r="G50" s="6" t="s">
        <v>76</v>
      </c>
      <c r="H50" s="13">
        <v>-32</v>
      </c>
      <c r="I50" s="13">
        <v>-92</v>
      </c>
      <c r="J50" s="13">
        <v>-238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6"/>
  <dimension ref="A1:W50"/>
  <sheetViews>
    <sheetView topLeftCell="A16" workbookViewId="0">
      <selection activeCell="E44" sqref="E44"/>
    </sheetView>
  </sheetViews>
  <sheetFormatPr defaultColWidth="8.875" defaultRowHeight="13.5" x14ac:dyDescent="0.15"/>
  <cols>
    <col min="1" max="1" width="25.5" style="2" customWidth="1"/>
    <col min="2" max="2" width="21" style="2" customWidth="1"/>
    <col min="3" max="3" width="3.375" style="3" customWidth="1"/>
    <col min="4" max="4" width="22.125" style="2" customWidth="1"/>
    <col min="5" max="5" width="22" style="2" customWidth="1"/>
    <col min="6" max="6" width="1.875" style="3" customWidth="1"/>
    <col min="7" max="7" width="24.625" style="2" customWidth="1"/>
    <col min="8" max="8" width="19.5" style="2" customWidth="1"/>
    <col min="9" max="9" width="21.625" style="2" customWidth="1"/>
    <col min="10" max="10" width="7.125" style="2" customWidth="1"/>
    <col min="11" max="13" width="8.875" style="2"/>
    <col min="14" max="14" width="21.5" style="2" bestFit="1" customWidth="1"/>
    <col min="15" max="16384" width="8.875" style="2"/>
  </cols>
  <sheetData>
    <row r="1" spans="1:10" ht="18" customHeight="1" x14ac:dyDescent="0.25">
      <c r="A1" s="1" t="s">
        <v>0</v>
      </c>
    </row>
    <row r="2" spans="1:10" ht="14.25" x14ac:dyDescent="0.2">
      <c r="A2" s="4" t="s">
        <v>68</v>
      </c>
      <c r="D2" s="4" t="s">
        <v>69</v>
      </c>
      <c r="G2" s="4" t="s">
        <v>1</v>
      </c>
      <c r="I2" s="5"/>
    </row>
    <row r="3" spans="1:10" ht="14.25" x14ac:dyDescent="0.2">
      <c r="A3" s="6" t="s">
        <v>2</v>
      </c>
      <c r="B3" s="5">
        <v>8759261.0199999996</v>
      </c>
      <c r="D3" s="6" t="s">
        <v>2</v>
      </c>
      <c r="E3" s="7">
        <v>3128965.55</v>
      </c>
      <c r="G3" s="6" t="s">
        <v>3</v>
      </c>
      <c r="I3" s="8" t="s">
        <v>4</v>
      </c>
      <c r="J3" s="6" t="s">
        <v>5</v>
      </c>
    </row>
    <row r="4" spans="1:10" ht="14.25" x14ac:dyDescent="0.2">
      <c r="A4" s="6" t="s">
        <v>6</v>
      </c>
      <c r="B4" s="7">
        <v>6341224.5</v>
      </c>
      <c r="D4" s="6" t="s">
        <v>7</v>
      </c>
      <c r="E4" s="7">
        <v>2611857.5499999998</v>
      </c>
      <c r="H4" s="6" t="s">
        <v>11</v>
      </c>
      <c r="I4" s="9">
        <v>1</v>
      </c>
      <c r="J4" s="9">
        <v>-3</v>
      </c>
    </row>
    <row r="5" spans="1:10" ht="14.25" x14ac:dyDescent="0.2">
      <c r="A5" s="6" t="s">
        <v>9</v>
      </c>
      <c r="B5" s="5">
        <v>24601273.050000001</v>
      </c>
      <c r="D5" s="6" t="s">
        <v>10</v>
      </c>
      <c r="E5" s="5">
        <v>517108</v>
      </c>
      <c r="H5" s="6" t="s">
        <v>13</v>
      </c>
      <c r="I5" s="9"/>
      <c r="J5" s="9">
        <v>-1</v>
      </c>
    </row>
    <row r="6" spans="1:10" ht="14.25" x14ac:dyDescent="0.2">
      <c r="A6" s="6" t="s">
        <v>7</v>
      </c>
      <c r="B6" s="5">
        <v>18260048.550000001</v>
      </c>
      <c r="D6" s="6" t="s">
        <v>12</v>
      </c>
      <c r="E6" s="5"/>
      <c r="H6" s="6" t="s">
        <v>15</v>
      </c>
      <c r="I6" s="9"/>
      <c r="J6" s="9"/>
    </row>
    <row r="7" spans="1:10" ht="14.25" x14ac:dyDescent="0.2">
      <c r="A7" s="6" t="s">
        <v>12</v>
      </c>
      <c r="B7" s="5"/>
      <c r="D7" s="6" t="s">
        <v>14</v>
      </c>
      <c r="E7" s="7">
        <v>3089896.15</v>
      </c>
      <c r="H7" s="6" t="s">
        <v>74</v>
      </c>
      <c r="I7" s="9"/>
      <c r="J7" s="9"/>
    </row>
    <row r="8" spans="1:10" ht="14.25" x14ac:dyDescent="0.2">
      <c r="A8" s="6" t="s">
        <v>14</v>
      </c>
      <c r="B8" s="5">
        <v>25491673.370000001</v>
      </c>
      <c r="D8" s="6" t="s">
        <v>16</v>
      </c>
      <c r="E8" s="7">
        <v>32</v>
      </c>
      <c r="G8" s="6"/>
      <c r="H8" s="6"/>
      <c r="I8" s="9"/>
    </row>
    <row r="9" spans="1:10" ht="14.25" x14ac:dyDescent="0.2">
      <c r="A9" s="6" t="s">
        <v>18</v>
      </c>
      <c r="B9" s="5">
        <v>787.53</v>
      </c>
      <c r="D9" s="6" t="s">
        <v>19</v>
      </c>
      <c r="E9" s="10">
        <v>20</v>
      </c>
      <c r="H9" s="6"/>
    </row>
    <row r="10" spans="1:10" ht="14.25" x14ac:dyDescent="0.2">
      <c r="A10" s="6" t="s">
        <v>20</v>
      </c>
      <c r="B10" s="5">
        <v>9500000</v>
      </c>
      <c r="D10" s="6" t="s">
        <v>21</v>
      </c>
      <c r="E10" s="5">
        <f>E8+'20180514_Open '!E10</f>
        <v>336</v>
      </c>
      <c r="G10" s="6"/>
      <c r="H10" s="6" t="s">
        <v>22</v>
      </c>
      <c r="I10" s="10">
        <f>SUM(I4:I7)</f>
        <v>1</v>
      </c>
    </row>
    <row r="11" spans="1:10" ht="14.25" x14ac:dyDescent="0.2">
      <c r="A11" s="6" t="s">
        <v>23</v>
      </c>
      <c r="B11" s="5">
        <f>B9+'20180514_Open '!B11</f>
        <v>6422.15</v>
      </c>
      <c r="D11" s="6"/>
      <c r="E11" s="5"/>
      <c r="G11" s="6"/>
      <c r="H11" s="6" t="s">
        <v>24</v>
      </c>
      <c r="I11" s="10">
        <f>SUM(J4:J7)</f>
        <v>-4</v>
      </c>
    </row>
    <row r="12" spans="1:10" ht="14.25" x14ac:dyDescent="0.2">
      <c r="A12" s="6" t="s">
        <v>16</v>
      </c>
      <c r="B12" s="7">
        <v>790.65</v>
      </c>
      <c r="E12" s="5"/>
      <c r="G12" s="6" t="s">
        <v>26</v>
      </c>
      <c r="I12" s="5"/>
    </row>
    <row r="13" spans="1:10" ht="14.25" x14ac:dyDescent="0.2">
      <c r="A13" s="6" t="s">
        <v>21</v>
      </c>
      <c r="B13" s="5">
        <f>B12+'20180514_Open '!B13</f>
        <v>2831.41</v>
      </c>
      <c r="E13" s="5"/>
      <c r="G13" s="6"/>
      <c r="H13" s="6" t="s">
        <v>28</v>
      </c>
      <c r="I13" s="11"/>
    </row>
    <row r="14" spans="1:10" ht="14.25" x14ac:dyDescent="0.2">
      <c r="A14" s="6" t="s">
        <v>29</v>
      </c>
      <c r="B14" s="10">
        <v>2310100</v>
      </c>
      <c r="G14" s="6"/>
      <c r="H14" s="6" t="s">
        <v>30</v>
      </c>
      <c r="I14" s="11"/>
    </row>
    <row r="15" spans="1:10" ht="14.25" x14ac:dyDescent="0.2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ht="14.25" x14ac:dyDescent="0.2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ht="14.25" x14ac:dyDescent="0.2">
      <c r="A17" s="12"/>
      <c r="B17" s="5"/>
      <c r="G17" s="6" t="s">
        <v>34</v>
      </c>
      <c r="H17" s="5"/>
      <c r="I17" s="24"/>
    </row>
    <row r="18" spans="1:14" ht="14.25" x14ac:dyDescent="0.2">
      <c r="G18" s="6" t="s">
        <v>10</v>
      </c>
      <c r="H18" s="5"/>
      <c r="I18" s="11"/>
    </row>
    <row r="19" spans="1:14" ht="14.25" x14ac:dyDescent="0.2">
      <c r="A19" s="5"/>
      <c r="G19" s="6" t="s">
        <v>35</v>
      </c>
      <c r="H19" s="5"/>
      <c r="I19" s="11">
        <f>I17+I18-I16</f>
        <v>-2728816.6400000001</v>
      </c>
    </row>
    <row r="20" spans="1:14" ht="14.25" x14ac:dyDescent="0.2">
      <c r="D20" s="5"/>
      <c r="G20" s="6" t="s">
        <v>36</v>
      </c>
      <c r="I20" s="11"/>
    </row>
    <row r="21" spans="1:14" ht="14.25" x14ac:dyDescent="0.2">
      <c r="G21" s="6"/>
      <c r="H21" s="6" t="s">
        <v>38</v>
      </c>
      <c r="I21" s="11"/>
      <c r="N21" s="5"/>
    </row>
    <row r="22" spans="1:14" ht="14.25" x14ac:dyDescent="0.2">
      <c r="G22" s="6"/>
      <c r="H22" s="6" t="s">
        <v>39</v>
      </c>
      <c r="I22" s="11"/>
    </row>
    <row r="23" spans="1:14" ht="14.25" x14ac:dyDescent="0.2">
      <c r="G23" s="6"/>
      <c r="H23" s="6" t="s">
        <v>41</v>
      </c>
      <c r="I23" s="11"/>
      <c r="N23" s="5"/>
    </row>
    <row r="24" spans="1:14" ht="14.25" x14ac:dyDescent="0.2">
      <c r="A24" s="4" t="s">
        <v>40</v>
      </c>
      <c r="H24" s="6" t="s">
        <v>43</v>
      </c>
      <c r="I24" s="11">
        <f>SUM(I21:I23)</f>
        <v>0</v>
      </c>
    </row>
    <row r="25" spans="1:14" ht="14.25" x14ac:dyDescent="0.2">
      <c r="A25" s="6" t="s">
        <v>42</v>
      </c>
      <c r="B25" s="5">
        <f>B8+E7+I16+B45</f>
        <v>31310386.16</v>
      </c>
      <c r="H25" s="6" t="s">
        <v>45</v>
      </c>
      <c r="I25" s="5">
        <v>397.39</v>
      </c>
    </row>
    <row r="26" spans="1:14" ht="14.25" x14ac:dyDescent="0.2">
      <c r="A26" s="6" t="s">
        <v>44</v>
      </c>
      <c r="B26" s="5">
        <f>B4+E5+I18</f>
        <v>6858332.5</v>
      </c>
      <c r="G26" s="6"/>
      <c r="H26" s="6" t="s">
        <v>47</v>
      </c>
      <c r="I26" s="5"/>
    </row>
    <row r="27" spans="1:14" ht="14.25" x14ac:dyDescent="0.2">
      <c r="A27" s="6" t="s">
        <v>46</v>
      </c>
      <c r="B27" s="5">
        <f>$B$13+$E$10+$I$24</f>
        <v>3167.41</v>
      </c>
    </row>
    <row r="28" spans="1:14" ht="14.25" x14ac:dyDescent="0.2">
      <c r="A28" s="6" t="s">
        <v>48</v>
      </c>
      <c r="B28" s="5">
        <f>B12+E8+I25</f>
        <v>1220.04</v>
      </c>
    </row>
    <row r="29" spans="1:14" ht="14.25" x14ac:dyDescent="0.2">
      <c r="A29" s="6"/>
      <c r="B29" s="5"/>
    </row>
    <row r="30" spans="1:14" ht="14.25" x14ac:dyDescent="0.2">
      <c r="G30" s="6"/>
      <c r="H30" s="6"/>
      <c r="I30" s="5"/>
    </row>
    <row r="31" spans="1:14" s="3" customFormat="1" x14ac:dyDescent="0.15">
      <c r="J31" s="2"/>
    </row>
    <row r="32" spans="1:14" ht="15.75" x14ac:dyDescent="0.25">
      <c r="A32" s="1" t="s">
        <v>49</v>
      </c>
      <c r="G32" s="14"/>
    </row>
    <row r="33" spans="1:23" s="3" customFormat="1" ht="14.25" x14ac:dyDescent="0.2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ht="14.25" x14ac:dyDescent="0.2">
      <c r="A34" s="6" t="s">
        <v>75</v>
      </c>
      <c r="B34" s="13"/>
      <c r="D34" s="6" t="s">
        <v>53</v>
      </c>
      <c r="E34" s="5">
        <v>390118</v>
      </c>
      <c r="G34" s="6" t="s">
        <v>75</v>
      </c>
      <c r="H34" s="23">
        <v>20.87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ht="14.25" x14ac:dyDescent="0.2">
      <c r="A35" s="6" t="s">
        <v>56</v>
      </c>
      <c r="B35" s="13"/>
      <c r="D35" s="6" t="s">
        <v>55</v>
      </c>
      <c r="E35" s="15">
        <v>33201</v>
      </c>
      <c r="G35" s="6" t="s">
        <v>56</v>
      </c>
      <c r="H35" s="23">
        <v>19.53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ht="14.25" x14ac:dyDescent="0.2">
      <c r="A36" s="6" t="s">
        <v>58</v>
      </c>
      <c r="B36" s="13"/>
      <c r="D36" s="6" t="s">
        <v>57</v>
      </c>
      <c r="E36" s="15">
        <v>2454</v>
      </c>
      <c r="G36" s="6" t="s">
        <v>58</v>
      </c>
      <c r="H36" s="23">
        <v>19.61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ht="14.25" x14ac:dyDescent="0.2">
      <c r="A37" s="6" t="s">
        <v>76</v>
      </c>
      <c r="B37" s="13"/>
      <c r="D37" s="6" t="s">
        <v>59</v>
      </c>
      <c r="E37" s="5">
        <v>-299</v>
      </c>
      <c r="G37" s="6" t="s">
        <v>76</v>
      </c>
      <c r="H37" s="23">
        <v>19.989999999999998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ht="14.25" x14ac:dyDescent="0.2">
      <c r="A38" s="6" t="s">
        <v>43</v>
      </c>
      <c r="B38" s="13">
        <v>340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ht="14.25" x14ac:dyDescent="0.2">
      <c r="A39" s="6" t="s">
        <v>61</v>
      </c>
      <c r="B39" s="10"/>
      <c r="D39" s="4" t="s">
        <v>62</v>
      </c>
      <c r="G39" s="4" t="s">
        <v>73</v>
      </c>
      <c r="H39" s="22"/>
    </row>
    <row r="40" spans="1:23" ht="14.25" x14ac:dyDescent="0.2">
      <c r="A40" s="6" t="s">
        <v>63</v>
      </c>
      <c r="B40" s="10"/>
      <c r="D40" s="6" t="s">
        <v>64</v>
      </c>
      <c r="E40" s="5">
        <v>2660707</v>
      </c>
      <c r="G40" s="6" t="s">
        <v>75</v>
      </c>
      <c r="H40" s="22">
        <v>1E-3</v>
      </c>
    </row>
    <row r="41" spans="1:23" s="3" customFormat="1" ht="14.25" x14ac:dyDescent="0.2">
      <c r="A41" s="2"/>
      <c r="B41" s="2"/>
      <c r="D41" s="6" t="s">
        <v>65</v>
      </c>
      <c r="E41" s="5">
        <v>9779</v>
      </c>
      <c r="G41" s="6" t="s">
        <v>56</v>
      </c>
      <c r="H41" s="22">
        <v>1.2E-2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ht="14.25" x14ac:dyDescent="0.2">
      <c r="A42" s="2"/>
      <c r="B42" s="17"/>
      <c r="D42" s="6" t="s">
        <v>66</v>
      </c>
      <c r="E42" s="5">
        <v>1110</v>
      </c>
      <c r="G42" s="6" t="s">
        <v>58</v>
      </c>
      <c r="H42" s="22">
        <v>3.5999999999999997E-2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ht="14.25" x14ac:dyDescent="0.2">
      <c r="D43" s="6" t="s">
        <v>67</v>
      </c>
      <c r="E43" s="5">
        <v>8669</v>
      </c>
      <c r="G43" s="6" t="s">
        <v>76</v>
      </c>
      <c r="H43" s="22">
        <v>6.2E-2</v>
      </c>
    </row>
    <row r="44" spans="1:23" ht="14.25" x14ac:dyDescent="0.2">
      <c r="A44" s="5"/>
      <c r="D44" s="6" t="s">
        <v>71</v>
      </c>
      <c r="E44" s="5">
        <f>E40-E45</f>
        <v>30457</v>
      </c>
    </row>
    <row r="45" spans="1:23" ht="14.25" x14ac:dyDescent="0.2">
      <c r="A45" s="14"/>
      <c r="B45" s="5"/>
      <c r="C45" s="5"/>
      <c r="D45" s="6" t="s">
        <v>70</v>
      </c>
      <c r="E45" s="15">
        <v>2630250</v>
      </c>
      <c r="G45" s="4" t="s">
        <v>77</v>
      </c>
    </row>
    <row r="46" spans="1:23" ht="14.25" x14ac:dyDescent="0.2">
      <c r="A46" s="14"/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ht="14.25" x14ac:dyDescent="0.2">
      <c r="A47" s="14"/>
      <c r="B47" s="5"/>
      <c r="C47" s="18"/>
      <c r="F47" s="18"/>
      <c r="G47" s="6" t="s">
        <v>75</v>
      </c>
      <c r="H47" s="13">
        <v>0</v>
      </c>
      <c r="I47" s="13">
        <v>0</v>
      </c>
      <c r="J47" s="13">
        <v>0</v>
      </c>
    </row>
    <row r="48" spans="1:23" ht="14.25" x14ac:dyDescent="0.2">
      <c r="A48" s="14"/>
      <c r="B48" s="5"/>
      <c r="F48" s="13"/>
      <c r="G48" s="6" t="s">
        <v>56</v>
      </c>
      <c r="H48" s="13">
        <v>-10</v>
      </c>
      <c r="I48" s="13">
        <v>-20</v>
      </c>
      <c r="J48" s="13">
        <v>-42</v>
      </c>
    </row>
    <row r="49" spans="1:10" ht="14.25" x14ac:dyDescent="0.2">
      <c r="A49" s="14"/>
      <c r="B49" s="5"/>
      <c r="F49" s="13"/>
      <c r="G49" s="6" t="s">
        <v>58</v>
      </c>
      <c r="H49" s="13">
        <v>-34</v>
      </c>
      <c r="I49" s="13">
        <v>-76</v>
      </c>
      <c r="J49" s="13">
        <v>-160</v>
      </c>
    </row>
    <row r="50" spans="1:10" ht="14.25" x14ac:dyDescent="0.2">
      <c r="A50" s="19"/>
      <c r="B50" s="13"/>
      <c r="C50" s="13"/>
      <c r="F50" s="13"/>
      <c r="G50" s="6" t="s">
        <v>76</v>
      </c>
      <c r="H50" s="13">
        <v>-32</v>
      </c>
      <c r="I50" s="13">
        <v>-92</v>
      </c>
      <c r="J50" s="13">
        <v>-238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7"/>
  <dimension ref="A1:W50"/>
  <sheetViews>
    <sheetView workbookViewId="0">
      <selection activeCell="B11" sqref="B11"/>
    </sheetView>
  </sheetViews>
  <sheetFormatPr defaultColWidth="8.875" defaultRowHeight="13.5" x14ac:dyDescent="0.15"/>
  <cols>
    <col min="1" max="1" width="25.5" style="2" customWidth="1"/>
    <col min="2" max="2" width="21" style="2" customWidth="1"/>
    <col min="3" max="3" width="3.375" style="3" customWidth="1"/>
    <col min="4" max="4" width="22.125" style="2" customWidth="1"/>
    <col min="5" max="5" width="22" style="2" customWidth="1"/>
    <col min="6" max="6" width="1.875" style="3" customWidth="1"/>
    <col min="7" max="7" width="24.625" style="2" customWidth="1"/>
    <col min="8" max="8" width="19.5" style="2" customWidth="1"/>
    <col min="9" max="9" width="21.625" style="2" customWidth="1"/>
    <col min="10" max="10" width="7.125" style="2" customWidth="1"/>
    <col min="11" max="13" width="8.875" style="2"/>
    <col min="14" max="14" width="21.5" style="2" bestFit="1" customWidth="1"/>
    <col min="15" max="16384" width="8.875" style="2"/>
  </cols>
  <sheetData>
    <row r="1" spans="1:10" ht="18" customHeight="1" x14ac:dyDescent="0.25">
      <c r="A1" s="1" t="s">
        <v>0</v>
      </c>
    </row>
    <row r="2" spans="1:10" ht="14.25" x14ac:dyDescent="0.2">
      <c r="A2" s="4" t="s">
        <v>68</v>
      </c>
      <c r="D2" s="4" t="s">
        <v>69</v>
      </c>
      <c r="G2" s="4" t="s">
        <v>1</v>
      </c>
      <c r="I2" s="5"/>
    </row>
    <row r="3" spans="1:10" ht="14.25" x14ac:dyDescent="0.2">
      <c r="A3" s="6" t="s">
        <v>2</v>
      </c>
      <c r="B3" s="5">
        <v>5942719.8799999999</v>
      </c>
      <c r="D3" s="6" t="s">
        <v>2</v>
      </c>
      <c r="E3" s="7">
        <v>3182466.79</v>
      </c>
      <c r="G3" s="6" t="s">
        <v>3</v>
      </c>
      <c r="I3" s="8" t="s">
        <v>4</v>
      </c>
      <c r="J3" s="6" t="s">
        <v>5</v>
      </c>
    </row>
    <row r="4" spans="1:10" ht="14.25" x14ac:dyDescent="0.2">
      <c r="A4" s="6" t="s">
        <v>6</v>
      </c>
      <c r="B4" s="7">
        <v>12521031.6</v>
      </c>
      <c r="D4" s="6" t="s">
        <v>7</v>
      </c>
      <c r="E4" s="7">
        <v>2450342.69</v>
      </c>
      <c r="H4" s="6" t="s">
        <v>11</v>
      </c>
      <c r="I4" s="9">
        <v>7</v>
      </c>
      <c r="J4" s="9">
        <v>-17</v>
      </c>
    </row>
    <row r="5" spans="1:10" ht="14.25" x14ac:dyDescent="0.2">
      <c r="A5" s="6" t="s">
        <v>9</v>
      </c>
      <c r="B5" s="5">
        <v>24464183.27</v>
      </c>
      <c r="D5" s="6" t="s">
        <v>10</v>
      </c>
      <c r="E5" s="5">
        <v>732124.1</v>
      </c>
      <c r="H5" s="6" t="s">
        <v>13</v>
      </c>
      <c r="I5" s="9"/>
      <c r="J5" s="9"/>
    </row>
    <row r="6" spans="1:10" ht="14.25" x14ac:dyDescent="0.2">
      <c r="A6" s="6" t="s">
        <v>7</v>
      </c>
      <c r="B6" s="5">
        <v>11943151.67</v>
      </c>
      <c r="D6" s="6" t="s">
        <v>12</v>
      </c>
      <c r="E6" s="5"/>
      <c r="H6" s="6" t="s">
        <v>15</v>
      </c>
      <c r="I6" s="9"/>
      <c r="J6" s="9"/>
    </row>
    <row r="7" spans="1:10" ht="14.25" x14ac:dyDescent="0.2">
      <c r="A7" s="6" t="s">
        <v>12</v>
      </c>
      <c r="B7" s="5"/>
      <c r="D7" s="6" t="s">
        <v>14</v>
      </c>
      <c r="E7" s="7">
        <v>3089896.15</v>
      </c>
      <c r="H7" s="6" t="s">
        <v>74</v>
      </c>
      <c r="I7" s="9"/>
      <c r="J7" s="9"/>
    </row>
    <row r="8" spans="1:10" ht="14.25" x14ac:dyDescent="0.2">
      <c r="A8" s="6" t="s">
        <v>14</v>
      </c>
      <c r="B8" s="5">
        <v>25491673.370000001</v>
      </c>
      <c r="D8" s="6" t="s">
        <v>16</v>
      </c>
      <c r="E8" s="7">
        <v>16</v>
      </c>
      <c r="G8" s="6"/>
      <c r="H8" s="6"/>
      <c r="I8" s="9"/>
    </row>
    <row r="9" spans="1:10" ht="14.25" x14ac:dyDescent="0.2">
      <c r="A9" s="6" t="s">
        <v>18</v>
      </c>
      <c r="B9" s="5">
        <v>431.79</v>
      </c>
      <c r="D9" s="6" t="s">
        <v>19</v>
      </c>
      <c r="E9" s="10">
        <v>20</v>
      </c>
      <c r="H9" s="6"/>
    </row>
    <row r="10" spans="1:10" ht="14.25" x14ac:dyDescent="0.2">
      <c r="A10" s="6" t="s">
        <v>20</v>
      </c>
      <c r="B10" s="5">
        <v>6000000</v>
      </c>
      <c r="D10" s="6" t="s">
        <v>21</v>
      </c>
      <c r="E10" s="5">
        <f>E8+'20180511_Open'!E10</f>
        <v>304</v>
      </c>
      <c r="G10" s="6"/>
      <c r="H10" s="6" t="s">
        <v>22</v>
      </c>
      <c r="I10" s="10">
        <f>SUM(I4:I7)</f>
        <v>7</v>
      </c>
    </row>
    <row r="11" spans="1:10" ht="14.25" x14ac:dyDescent="0.2">
      <c r="A11" s="6" t="s">
        <v>23</v>
      </c>
      <c r="B11" s="5">
        <f>B9+'20180511_Open'!B11</f>
        <v>5634.62</v>
      </c>
      <c r="D11" s="6"/>
      <c r="E11" s="5"/>
      <c r="G11" s="6"/>
      <c r="H11" s="6" t="s">
        <v>24</v>
      </c>
      <c r="I11" s="10">
        <f>SUM(J4:J7)</f>
        <v>-17</v>
      </c>
    </row>
    <row r="12" spans="1:10" ht="14.25" x14ac:dyDescent="0.2">
      <c r="A12" s="6" t="s">
        <v>16</v>
      </c>
      <c r="B12" s="7">
        <v>698.29</v>
      </c>
      <c r="E12" s="5"/>
      <c r="G12" s="6" t="s">
        <v>26</v>
      </c>
      <c r="I12" s="5"/>
    </row>
    <row r="13" spans="1:10" ht="14.25" x14ac:dyDescent="0.2">
      <c r="A13" s="6" t="s">
        <v>21</v>
      </c>
      <c r="B13" s="5">
        <f>B12+'20180511_Open'!B13</f>
        <v>2040.76</v>
      </c>
      <c r="E13" s="5"/>
      <c r="G13" s="6"/>
      <c r="H13" s="6" t="s">
        <v>28</v>
      </c>
      <c r="I13" s="11">
        <v>5730060</v>
      </c>
    </row>
    <row r="14" spans="1:10" ht="14.25" x14ac:dyDescent="0.2">
      <c r="A14" s="6" t="s">
        <v>29</v>
      </c>
      <c r="B14" s="10">
        <v>4309900</v>
      </c>
      <c r="G14" s="6"/>
      <c r="H14" s="6" t="s">
        <v>30</v>
      </c>
      <c r="I14" s="11">
        <v>-13915860</v>
      </c>
    </row>
    <row r="15" spans="1:10" ht="14.25" x14ac:dyDescent="0.2">
      <c r="A15" s="6" t="s">
        <v>31</v>
      </c>
      <c r="B15" s="5"/>
      <c r="G15" s="6"/>
      <c r="H15" s="6" t="s">
        <v>32</v>
      </c>
      <c r="I15" s="11">
        <f>I13+I14</f>
        <v>-8185800</v>
      </c>
    </row>
    <row r="16" spans="1:10" ht="14.25" x14ac:dyDescent="0.2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ht="14.25" x14ac:dyDescent="0.2">
      <c r="A17" s="12"/>
      <c r="B17" s="5"/>
      <c r="G17" s="6" t="s">
        <v>34</v>
      </c>
      <c r="H17" s="5"/>
      <c r="I17" s="24">
        <v>665979.82999999996</v>
      </c>
    </row>
    <row r="18" spans="1:14" ht="14.25" x14ac:dyDescent="0.2">
      <c r="G18" s="6" t="s">
        <v>10</v>
      </c>
      <c r="H18" s="5"/>
      <c r="I18" s="11">
        <v>2088909</v>
      </c>
    </row>
    <row r="19" spans="1:14" ht="14.25" x14ac:dyDescent="0.2">
      <c r="A19" s="5"/>
      <c r="G19" s="6" t="s">
        <v>35</v>
      </c>
      <c r="H19" s="5"/>
      <c r="I19" s="11">
        <f>I17+I18-I16</f>
        <v>26072.189999999944</v>
      </c>
    </row>
    <row r="20" spans="1:14" ht="14.25" x14ac:dyDescent="0.2">
      <c r="D20" s="5"/>
      <c r="G20" s="6" t="s">
        <v>36</v>
      </c>
      <c r="I20" s="11"/>
    </row>
    <row r="21" spans="1:14" ht="14.25" x14ac:dyDescent="0.2">
      <c r="G21" s="6"/>
      <c r="H21" s="6" t="s">
        <v>38</v>
      </c>
      <c r="I21" s="11">
        <v>1056.81</v>
      </c>
      <c r="N21" s="5"/>
    </row>
    <row r="22" spans="1:14" ht="14.25" x14ac:dyDescent="0.2">
      <c r="G22" s="6"/>
      <c r="H22" s="6" t="s">
        <v>39</v>
      </c>
      <c r="I22" s="11"/>
    </row>
    <row r="23" spans="1:14" ht="14.25" x14ac:dyDescent="0.2">
      <c r="G23" s="6"/>
      <c r="H23" s="6" t="s">
        <v>41</v>
      </c>
      <c r="I23" s="11"/>
      <c r="N23" s="5"/>
    </row>
    <row r="24" spans="1:14" ht="14.25" x14ac:dyDescent="0.2">
      <c r="A24" s="4" t="s">
        <v>40</v>
      </c>
      <c r="H24" s="6" t="s">
        <v>43</v>
      </c>
      <c r="I24" s="11">
        <f>SUM(I21:I23)</f>
        <v>1056.81</v>
      </c>
    </row>
    <row r="25" spans="1:14" ht="14.25" x14ac:dyDescent="0.2">
      <c r="A25" s="6" t="s">
        <v>42</v>
      </c>
      <c r="B25" s="5">
        <f>B8+E7+I16+B45</f>
        <v>31310386.16</v>
      </c>
      <c r="H25" s="6" t="s">
        <v>45</v>
      </c>
      <c r="I25" s="5">
        <v>397.39</v>
      </c>
    </row>
    <row r="26" spans="1:14" ht="14.25" x14ac:dyDescent="0.2">
      <c r="A26" s="6" t="s">
        <v>44</v>
      </c>
      <c r="B26" s="5">
        <f>B4+E5+I18</f>
        <v>15342064.699999999</v>
      </c>
      <c r="G26" s="6"/>
      <c r="H26" s="6" t="s">
        <v>47</v>
      </c>
      <c r="I26" s="5"/>
    </row>
    <row r="27" spans="1:14" ht="14.25" x14ac:dyDescent="0.2">
      <c r="A27" s="6" t="s">
        <v>46</v>
      </c>
      <c r="B27" s="5">
        <f>$B$13+$E$10+$I$24</f>
        <v>3401.57</v>
      </c>
    </row>
    <row r="28" spans="1:14" ht="14.25" x14ac:dyDescent="0.2">
      <c r="A28" s="6" t="s">
        <v>48</v>
      </c>
      <c r="B28" s="5">
        <f>B12+E8+I25</f>
        <v>1111.6799999999998</v>
      </c>
    </row>
    <row r="29" spans="1:14" ht="14.25" x14ac:dyDescent="0.2">
      <c r="A29" s="6"/>
      <c r="B29" s="5"/>
    </row>
    <row r="30" spans="1:14" ht="14.25" x14ac:dyDescent="0.2">
      <c r="G30" s="6"/>
      <c r="H30" s="6"/>
      <c r="I30" s="5"/>
    </row>
    <row r="31" spans="1:14" s="3" customFormat="1" x14ac:dyDescent="0.15">
      <c r="J31" s="2"/>
    </row>
    <row r="32" spans="1:14" ht="15.75" x14ac:dyDescent="0.25">
      <c r="A32" s="1" t="s">
        <v>49</v>
      </c>
      <c r="G32" s="14"/>
    </row>
    <row r="33" spans="1:23" s="3" customFormat="1" ht="14.25" x14ac:dyDescent="0.2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ht="14.25" x14ac:dyDescent="0.2">
      <c r="A34" s="6" t="s">
        <v>75</v>
      </c>
      <c r="B34" s="13"/>
      <c r="D34" s="6" t="s">
        <v>53</v>
      </c>
      <c r="E34" s="5">
        <v>674288</v>
      </c>
      <c r="G34" s="6" t="s">
        <v>52</v>
      </c>
      <c r="H34" s="23">
        <v>22.83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ht="14.25" x14ac:dyDescent="0.2">
      <c r="A35" s="6" t="s">
        <v>56</v>
      </c>
      <c r="B35" s="13"/>
      <c r="D35" s="6" t="s">
        <v>55</v>
      </c>
      <c r="E35" s="15">
        <v>26845</v>
      </c>
      <c r="G35" s="6" t="s">
        <v>54</v>
      </c>
      <c r="H35" s="23">
        <v>21.17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ht="14.25" x14ac:dyDescent="0.2">
      <c r="A36" s="6" t="s">
        <v>58</v>
      </c>
      <c r="B36" s="13"/>
      <c r="D36" s="6" t="s">
        <v>57</v>
      </c>
      <c r="E36" s="15">
        <v>2023</v>
      </c>
      <c r="G36" s="6" t="s">
        <v>56</v>
      </c>
      <c r="H36" s="23">
        <v>21.46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ht="14.25" x14ac:dyDescent="0.2">
      <c r="A37" s="6" t="s">
        <v>76</v>
      </c>
      <c r="B37" s="13"/>
      <c r="D37" s="6" t="s">
        <v>59</v>
      </c>
      <c r="E37" s="5">
        <v>-81</v>
      </c>
      <c r="G37" s="6" t="s">
        <v>58</v>
      </c>
      <c r="H37" s="23">
        <v>21.74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ht="14.25" x14ac:dyDescent="0.2">
      <c r="A38" s="6" t="s">
        <v>43</v>
      </c>
      <c r="B38" s="13">
        <f>SUM(B34:B37)</f>
        <v>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ht="14.25" x14ac:dyDescent="0.2">
      <c r="A39" s="6" t="s">
        <v>61</v>
      </c>
      <c r="B39" s="10"/>
      <c r="D39" s="4" t="s">
        <v>62</v>
      </c>
      <c r="G39" s="4" t="s">
        <v>73</v>
      </c>
      <c r="H39" s="22"/>
    </row>
    <row r="40" spans="1:23" ht="14.25" x14ac:dyDescent="0.2">
      <c r="A40" s="6" t="s">
        <v>63</v>
      </c>
      <c r="B40" s="10"/>
      <c r="D40" s="6" t="s">
        <v>64</v>
      </c>
      <c r="E40" s="5">
        <v>2649297</v>
      </c>
      <c r="G40" s="6" t="s">
        <v>52</v>
      </c>
      <c r="H40" s="22">
        <v>2E-3</v>
      </c>
    </row>
    <row r="41" spans="1:23" s="3" customFormat="1" ht="14.25" x14ac:dyDescent="0.2">
      <c r="A41" s="2"/>
      <c r="B41" s="2"/>
      <c r="D41" s="6" t="s">
        <v>65</v>
      </c>
      <c r="E41" s="5">
        <v>1396</v>
      </c>
      <c r="G41" s="6" t="s">
        <v>54</v>
      </c>
      <c r="H41" s="22">
        <v>1.2E-2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ht="14.25" x14ac:dyDescent="0.2">
      <c r="A42" s="2"/>
      <c r="B42" s="17"/>
      <c r="D42" s="6" t="s">
        <v>66</v>
      </c>
      <c r="E42" s="5">
        <v>6297</v>
      </c>
      <c r="G42" s="6" t="s">
        <v>56</v>
      </c>
      <c r="H42" s="22">
        <v>3.6999999999999998E-2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ht="14.25" x14ac:dyDescent="0.2">
      <c r="D43" s="6" t="s">
        <v>67</v>
      </c>
      <c r="E43" s="5">
        <v>-4902</v>
      </c>
      <c r="G43" s="6" t="s">
        <v>58</v>
      </c>
      <c r="H43" s="22">
        <v>6.0999999999999999E-2</v>
      </c>
    </row>
    <row r="44" spans="1:23" ht="14.25" x14ac:dyDescent="0.2">
      <c r="A44" s="5"/>
      <c r="D44" s="6" t="s">
        <v>71</v>
      </c>
      <c r="E44" s="5">
        <f>E40-E45</f>
        <v>19047</v>
      </c>
    </row>
    <row r="45" spans="1:23" ht="14.25" x14ac:dyDescent="0.2">
      <c r="A45" s="14"/>
      <c r="B45" s="5"/>
      <c r="C45" s="5"/>
      <c r="D45" s="6" t="s">
        <v>70</v>
      </c>
      <c r="E45" s="15">
        <v>2630250</v>
      </c>
    </row>
    <row r="46" spans="1:23" ht="14.25" x14ac:dyDescent="0.2">
      <c r="A46" s="14"/>
      <c r="B46" s="5"/>
      <c r="C46" s="5"/>
      <c r="E46" s="5"/>
    </row>
    <row r="47" spans="1:23" ht="14.25" x14ac:dyDescent="0.2">
      <c r="A47" s="14"/>
      <c r="B47" s="5"/>
      <c r="C47" s="18"/>
      <c r="F47" s="18"/>
      <c r="G47" s="16"/>
      <c r="H47" s="16"/>
      <c r="I47" s="16"/>
    </row>
    <row r="48" spans="1:23" ht="14.25" x14ac:dyDescent="0.2">
      <c r="A48" s="14"/>
      <c r="B48" s="5"/>
      <c r="F48" s="13"/>
      <c r="G48" s="19"/>
      <c r="H48" s="20"/>
      <c r="I48" s="21"/>
    </row>
    <row r="49" spans="1:9" ht="14.25" x14ac:dyDescent="0.2">
      <c r="A49" s="14"/>
      <c r="B49" s="5"/>
      <c r="F49" s="13"/>
      <c r="G49" s="19"/>
      <c r="H49" s="20"/>
      <c r="I49" s="21"/>
    </row>
    <row r="50" spans="1:9" x14ac:dyDescent="0.15">
      <c r="A50" s="19"/>
      <c r="B50" s="13"/>
      <c r="C50" s="13"/>
      <c r="F50" s="13"/>
      <c r="G50" s="19"/>
      <c r="H50" s="20"/>
      <c r="I50" s="21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8"/>
  <dimension ref="A1:W50"/>
  <sheetViews>
    <sheetView topLeftCell="A22" workbookViewId="0">
      <selection activeCell="C28" sqref="C28"/>
    </sheetView>
  </sheetViews>
  <sheetFormatPr defaultColWidth="8.875" defaultRowHeight="13.5" x14ac:dyDescent="0.15"/>
  <cols>
    <col min="1" max="1" width="25.5" style="2" customWidth="1"/>
    <col min="2" max="2" width="21" style="2" customWidth="1"/>
    <col min="3" max="3" width="3.375" style="3" customWidth="1"/>
    <col min="4" max="4" width="22.125" style="2" customWidth="1"/>
    <col min="5" max="5" width="22" style="2" customWidth="1"/>
    <col min="6" max="6" width="1.875" style="3" customWidth="1"/>
    <col min="7" max="7" width="24.625" style="2" customWidth="1"/>
    <col min="8" max="8" width="19.5" style="2" customWidth="1"/>
    <col min="9" max="9" width="21.625" style="2" customWidth="1"/>
    <col min="10" max="10" width="7.125" style="2" customWidth="1"/>
    <col min="11" max="13" width="8.875" style="2"/>
    <col min="14" max="14" width="21.5" style="2" bestFit="1" customWidth="1"/>
    <col min="15" max="16384" width="8.875" style="2"/>
  </cols>
  <sheetData>
    <row r="1" spans="1:10" ht="18" customHeight="1" x14ac:dyDescent="0.25">
      <c r="A1" s="1" t="s">
        <v>0</v>
      </c>
    </row>
    <row r="2" spans="1:10" ht="14.25" x14ac:dyDescent="0.2">
      <c r="A2" s="4" t="s">
        <v>68</v>
      </c>
      <c r="D2" s="4" t="s">
        <v>69</v>
      </c>
      <c r="G2" s="4" t="s">
        <v>1</v>
      </c>
      <c r="I2" s="5"/>
    </row>
    <row r="3" spans="1:10" ht="14.25" x14ac:dyDescent="0.2">
      <c r="A3" s="6" t="s">
        <v>2</v>
      </c>
      <c r="B3" s="5">
        <v>2475619.2400000002</v>
      </c>
      <c r="D3" s="6" t="s">
        <v>2</v>
      </c>
      <c r="E3" s="7">
        <v>3188572.79</v>
      </c>
      <c r="G3" s="6" t="s">
        <v>3</v>
      </c>
      <c r="I3" s="8" t="s">
        <v>4</v>
      </c>
      <c r="J3" s="6" t="s">
        <v>5</v>
      </c>
    </row>
    <row r="4" spans="1:10" ht="14.25" x14ac:dyDescent="0.2">
      <c r="A4" s="6" t="s">
        <v>6</v>
      </c>
      <c r="B4" s="7">
        <v>11735857.699999999</v>
      </c>
      <c r="D4" s="6" t="s">
        <v>7</v>
      </c>
      <c r="E4" s="7">
        <v>2462124.9900000002</v>
      </c>
      <c r="H4" s="6" t="s">
        <v>11</v>
      </c>
      <c r="I4" s="9">
        <v>1</v>
      </c>
      <c r="J4" s="9">
        <v>-12</v>
      </c>
    </row>
    <row r="5" spans="1:10" ht="14.25" x14ac:dyDescent="0.2">
      <c r="A5" s="6" t="s">
        <v>9</v>
      </c>
      <c r="B5" s="5">
        <v>24513720.870000001</v>
      </c>
      <c r="D5" s="6" t="s">
        <v>10</v>
      </c>
      <c r="E5" s="5">
        <v>726447.8</v>
      </c>
      <c r="H5" s="6" t="s">
        <v>13</v>
      </c>
      <c r="I5" s="9"/>
      <c r="J5" s="9"/>
    </row>
    <row r="6" spans="1:10" ht="14.25" x14ac:dyDescent="0.2">
      <c r="A6" s="6" t="s">
        <v>7</v>
      </c>
      <c r="B6" s="5">
        <v>12777863.17</v>
      </c>
      <c r="D6" s="6" t="s">
        <v>12</v>
      </c>
      <c r="E6" s="5"/>
      <c r="H6" s="6" t="s">
        <v>15</v>
      </c>
      <c r="I6" s="9"/>
      <c r="J6" s="9"/>
    </row>
    <row r="7" spans="1:10" ht="14.25" x14ac:dyDescent="0.2">
      <c r="A7" s="6" t="s">
        <v>12</v>
      </c>
      <c r="B7" s="5"/>
      <c r="D7" s="6" t="s">
        <v>14</v>
      </c>
      <c r="E7" s="7">
        <v>3089896.15</v>
      </c>
      <c r="H7" s="6" t="s">
        <v>74</v>
      </c>
      <c r="I7" s="9"/>
      <c r="J7" s="9"/>
    </row>
    <row r="8" spans="1:10" ht="14.25" x14ac:dyDescent="0.2">
      <c r="A8" s="6" t="s">
        <v>14</v>
      </c>
      <c r="B8" s="5">
        <v>25491673.370000001</v>
      </c>
      <c r="D8" s="6" t="s">
        <v>16</v>
      </c>
      <c r="E8" s="7">
        <v>32</v>
      </c>
      <c r="G8" s="6"/>
      <c r="H8" s="6"/>
      <c r="I8" s="9"/>
    </row>
    <row r="9" spans="1:10" ht="14.25" x14ac:dyDescent="0.2">
      <c r="A9" s="6" t="s">
        <v>18</v>
      </c>
      <c r="B9" s="5">
        <v>2243.9299999999998</v>
      </c>
      <c r="D9" s="6" t="s">
        <v>19</v>
      </c>
      <c r="E9" s="10">
        <v>60</v>
      </c>
      <c r="H9" s="6"/>
    </row>
    <row r="10" spans="1:10" ht="14.25" x14ac:dyDescent="0.2">
      <c r="A10" s="6" t="s">
        <v>20</v>
      </c>
      <c r="B10" s="5">
        <v>10300000</v>
      </c>
      <c r="D10" s="6" t="s">
        <v>21</v>
      </c>
      <c r="E10" s="5">
        <f>E8+'20180510_Open'!E10</f>
        <v>288</v>
      </c>
      <c r="G10" s="6"/>
      <c r="H10" s="6" t="s">
        <v>22</v>
      </c>
      <c r="I10" s="10">
        <f>SUM(I4:I7)</f>
        <v>1</v>
      </c>
    </row>
    <row r="11" spans="1:10" ht="14.25" x14ac:dyDescent="0.2">
      <c r="A11" s="6" t="s">
        <v>23</v>
      </c>
      <c r="B11" s="5">
        <f>B9+'20180510_Open'!B11</f>
        <v>5202.83</v>
      </c>
      <c r="D11" s="6"/>
      <c r="E11" s="5"/>
      <c r="G11" s="6"/>
      <c r="H11" s="6" t="s">
        <v>24</v>
      </c>
      <c r="I11" s="10">
        <f>SUM(J4:J7)</f>
        <v>-12</v>
      </c>
    </row>
    <row r="12" spans="1:10" ht="14.25" x14ac:dyDescent="0.2">
      <c r="A12" s="6" t="s">
        <v>16</v>
      </c>
      <c r="B12" s="7">
        <v>519.99</v>
      </c>
      <c r="E12" s="5"/>
      <c r="G12" s="6" t="s">
        <v>26</v>
      </c>
      <c r="I12" s="5"/>
    </row>
    <row r="13" spans="1:10" ht="14.25" x14ac:dyDescent="0.2">
      <c r="A13" s="6" t="s">
        <v>21</v>
      </c>
      <c r="B13" s="5">
        <f>B12+'20180510_Open'!B13</f>
        <v>1342.47</v>
      </c>
      <c r="E13" s="5"/>
      <c r="G13" s="6"/>
      <c r="H13" s="6" t="s">
        <v>28</v>
      </c>
      <c r="I13" s="11">
        <v>820260</v>
      </c>
    </row>
    <row r="14" spans="1:10" ht="14.25" x14ac:dyDescent="0.2">
      <c r="A14" s="6" t="s">
        <v>29</v>
      </c>
      <c r="B14" s="10">
        <v>4309900</v>
      </c>
      <c r="G14" s="6"/>
      <c r="H14" s="6" t="s">
        <v>30</v>
      </c>
      <c r="I14" s="11">
        <v>-9843120</v>
      </c>
    </row>
    <row r="15" spans="1:10" ht="14.25" x14ac:dyDescent="0.2">
      <c r="A15" s="6" t="s">
        <v>31</v>
      </c>
      <c r="B15" s="5"/>
      <c r="G15" s="6"/>
      <c r="H15" s="6" t="s">
        <v>32</v>
      </c>
      <c r="I15" s="11">
        <f>I13+I14</f>
        <v>-9022860</v>
      </c>
    </row>
    <row r="16" spans="1:10" ht="14.25" x14ac:dyDescent="0.2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ht="14.25" x14ac:dyDescent="0.2">
      <c r="A17" s="12"/>
      <c r="B17" s="5"/>
      <c r="G17" s="6" t="s">
        <v>34</v>
      </c>
      <c r="H17" s="5"/>
      <c r="I17" s="24">
        <v>1261441.22</v>
      </c>
    </row>
    <row r="18" spans="1:14" ht="14.25" x14ac:dyDescent="0.2">
      <c r="G18" s="6" t="s">
        <v>10</v>
      </c>
      <c r="H18" s="5"/>
      <c r="I18" s="11">
        <v>1473120</v>
      </c>
    </row>
    <row r="19" spans="1:14" ht="14.25" x14ac:dyDescent="0.2">
      <c r="A19" s="5"/>
      <c r="G19" s="6" t="s">
        <v>35</v>
      </c>
      <c r="H19" s="5"/>
      <c r="I19" s="11">
        <f>I17+I18-I16</f>
        <v>5744.5799999996088</v>
      </c>
    </row>
    <row r="20" spans="1:14" ht="14.25" x14ac:dyDescent="0.2">
      <c r="D20" s="5"/>
      <c r="G20" s="6" t="s">
        <v>36</v>
      </c>
      <c r="I20" s="11"/>
    </row>
    <row r="21" spans="1:14" ht="14.25" x14ac:dyDescent="0.2">
      <c r="G21" s="6"/>
      <c r="H21" s="6" t="s">
        <v>38</v>
      </c>
      <c r="I21" s="11">
        <v>659.42</v>
      </c>
      <c r="N21" s="5"/>
    </row>
    <row r="22" spans="1:14" ht="14.25" x14ac:dyDescent="0.2">
      <c r="G22" s="6"/>
      <c r="H22" s="6" t="s">
        <v>39</v>
      </c>
      <c r="I22" s="11"/>
    </row>
    <row r="23" spans="1:14" ht="14.25" x14ac:dyDescent="0.2">
      <c r="G23" s="6"/>
      <c r="H23" s="6" t="s">
        <v>41</v>
      </c>
      <c r="I23" s="11"/>
      <c r="N23" s="5"/>
    </row>
    <row r="24" spans="1:14" ht="14.25" x14ac:dyDescent="0.2">
      <c r="A24" s="4" t="s">
        <v>40</v>
      </c>
      <c r="H24" s="6" t="s">
        <v>43</v>
      </c>
      <c r="I24" s="11">
        <f>SUM(I21:I23)</f>
        <v>659.42</v>
      </c>
    </row>
    <row r="25" spans="1:14" ht="14.25" x14ac:dyDescent="0.2">
      <c r="A25" s="6" t="s">
        <v>42</v>
      </c>
      <c r="B25" s="5">
        <f>B8+E7+I16+B45</f>
        <v>31310386.16</v>
      </c>
      <c r="H25" s="6" t="s">
        <v>45</v>
      </c>
      <c r="I25" s="5">
        <v>283.52</v>
      </c>
    </row>
    <row r="26" spans="1:14" ht="14.25" x14ac:dyDescent="0.2">
      <c r="A26" s="6" t="s">
        <v>44</v>
      </c>
      <c r="B26" s="5">
        <f>B4+E5+I18</f>
        <v>13935425.5</v>
      </c>
      <c r="G26" s="6"/>
      <c r="H26" s="6" t="s">
        <v>47</v>
      </c>
      <c r="I26" s="5"/>
    </row>
    <row r="27" spans="1:14" ht="14.25" x14ac:dyDescent="0.2">
      <c r="A27" s="6" t="s">
        <v>46</v>
      </c>
      <c r="B27" s="5">
        <f>$B$13+$E$10+$I$24</f>
        <v>2289.89</v>
      </c>
    </row>
    <row r="28" spans="1:14" ht="14.25" x14ac:dyDescent="0.2">
      <c r="A28" s="6" t="s">
        <v>48</v>
      </c>
      <c r="B28" s="5">
        <f>B12+E8+I25</f>
        <v>835.51</v>
      </c>
    </row>
    <row r="29" spans="1:14" ht="14.25" x14ac:dyDescent="0.2">
      <c r="A29" s="6"/>
      <c r="B29" s="5"/>
    </row>
    <row r="30" spans="1:14" ht="14.25" x14ac:dyDescent="0.2">
      <c r="G30" s="6"/>
      <c r="H30" s="6"/>
      <c r="I30" s="5"/>
    </row>
    <row r="31" spans="1:14" s="3" customFormat="1" x14ac:dyDescent="0.15">
      <c r="J31" s="2"/>
    </row>
    <row r="32" spans="1:14" ht="15.75" x14ac:dyDescent="0.25">
      <c r="A32" s="1" t="s">
        <v>49</v>
      </c>
      <c r="G32" s="14"/>
    </row>
    <row r="33" spans="1:23" s="3" customFormat="1" ht="14.25" x14ac:dyDescent="0.2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ht="14.25" x14ac:dyDescent="0.2">
      <c r="A34" s="6" t="s">
        <v>75</v>
      </c>
      <c r="B34" s="13">
        <v>390</v>
      </c>
      <c r="D34" s="6" t="s">
        <v>53</v>
      </c>
      <c r="E34" s="5">
        <v>-872440</v>
      </c>
      <c r="G34" s="6" t="s">
        <v>52</v>
      </c>
      <c r="H34" s="23">
        <v>22.51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ht="14.25" x14ac:dyDescent="0.2">
      <c r="A35" s="6" t="s">
        <v>56</v>
      </c>
      <c r="B35" s="13">
        <v>50</v>
      </c>
      <c r="D35" s="6" t="s">
        <v>55</v>
      </c>
      <c r="E35" s="15">
        <v>-4848</v>
      </c>
      <c r="G35" s="6" t="s">
        <v>54</v>
      </c>
      <c r="H35" s="23">
        <v>22.06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ht="14.25" x14ac:dyDescent="0.2">
      <c r="A36" s="6" t="s">
        <v>58</v>
      </c>
      <c r="B36" s="13">
        <v>10</v>
      </c>
      <c r="D36" s="6" t="s">
        <v>57</v>
      </c>
      <c r="E36" s="15">
        <v>1482</v>
      </c>
      <c r="G36" s="6" t="s">
        <v>56</v>
      </c>
      <c r="H36" s="23">
        <v>21.95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ht="14.25" x14ac:dyDescent="0.2">
      <c r="A37" s="6" t="s">
        <v>76</v>
      </c>
      <c r="B37" s="13">
        <v>10</v>
      </c>
      <c r="D37" s="6" t="s">
        <v>59</v>
      </c>
      <c r="E37" s="5">
        <v>124</v>
      </c>
      <c r="G37" s="6" t="s">
        <v>58</v>
      </c>
      <c r="H37" s="23">
        <v>22.4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ht="14.25" x14ac:dyDescent="0.2">
      <c r="A38" s="6" t="s">
        <v>43</v>
      </c>
      <c r="B38" s="13">
        <f>SUM(B34:B37)</f>
        <v>460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ht="14.25" x14ac:dyDescent="0.2">
      <c r="A39" s="6" t="s">
        <v>61</v>
      </c>
      <c r="B39" s="10"/>
      <c r="D39" s="4" t="s">
        <v>62</v>
      </c>
      <c r="G39" s="4" t="s">
        <v>73</v>
      </c>
      <c r="H39" s="22"/>
    </row>
    <row r="40" spans="1:23" ht="14.25" x14ac:dyDescent="0.2">
      <c r="A40" s="6" t="s">
        <v>63</v>
      </c>
      <c r="B40" s="10"/>
      <c r="D40" s="6" t="s">
        <v>64</v>
      </c>
      <c r="E40" s="5">
        <v>2649034</v>
      </c>
      <c r="G40" s="6" t="s">
        <v>52</v>
      </c>
      <c r="H40" s="22">
        <v>1E-3</v>
      </c>
    </row>
    <row r="41" spans="1:23" s="3" customFormat="1" ht="14.25" x14ac:dyDescent="0.2">
      <c r="A41" s="2"/>
      <c r="B41" s="2"/>
      <c r="D41" s="6" t="s">
        <v>65</v>
      </c>
      <c r="E41" s="5">
        <v>-1453</v>
      </c>
      <c r="G41" s="6" t="s">
        <v>54</v>
      </c>
      <c r="H41" s="22">
        <v>1.2999999999999999E-2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ht="14.25" x14ac:dyDescent="0.2">
      <c r="A42" s="2"/>
      <c r="B42" s="17"/>
      <c r="D42" s="6" t="s">
        <v>66</v>
      </c>
      <c r="E42" s="5">
        <v>2813</v>
      </c>
      <c r="G42" s="6" t="s">
        <v>56</v>
      </c>
      <c r="H42" s="22">
        <v>3.5999999999999997E-2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ht="14.25" x14ac:dyDescent="0.2">
      <c r="D43" s="6" t="s">
        <v>67</v>
      </c>
      <c r="E43" s="5">
        <v>-4266</v>
      </c>
      <c r="G43" s="6" t="s">
        <v>58</v>
      </c>
      <c r="H43" s="22">
        <v>0.06</v>
      </c>
    </row>
    <row r="44" spans="1:23" ht="14.25" x14ac:dyDescent="0.2">
      <c r="A44" s="5"/>
      <c r="D44" s="6" t="s">
        <v>71</v>
      </c>
      <c r="E44" s="5">
        <f>E40-E45</f>
        <v>18784</v>
      </c>
    </row>
    <row r="45" spans="1:23" ht="14.25" x14ac:dyDescent="0.2">
      <c r="A45" s="14"/>
      <c r="B45" s="5"/>
      <c r="C45" s="5"/>
      <c r="D45" s="6" t="s">
        <v>70</v>
      </c>
      <c r="E45" s="15">
        <v>2630250</v>
      </c>
    </row>
    <row r="46" spans="1:23" ht="14.25" x14ac:dyDescent="0.2">
      <c r="A46" s="14"/>
      <c r="B46" s="5"/>
      <c r="C46" s="5"/>
      <c r="E46" s="5"/>
    </row>
    <row r="47" spans="1:23" ht="14.25" x14ac:dyDescent="0.2">
      <c r="A47" s="14"/>
      <c r="B47" s="5"/>
      <c r="C47" s="18"/>
      <c r="F47" s="18"/>
      <c r="G47" s="16"/>
      <c r="H47" s="16"/>
      <c r="I47" s="16"/>
    </row>
    <row r="48" spans="1:23" ht="14.25" x14ac:dyDescent="0.2">
      <c r="A48" s="14"/>
      <c r="B48" s="5"/>
      <c r="F48" s="13"/>
      <c r="G48" s="19"/>
      <c r="H48" s="20"/>
      <c r="I48" s="21"/>
    </row>
    <row r="49" spans="1:9" ht="14.25" x14ac:dyDescent="0.2">
      <c r="A49" s="14"/>
      <c r="B49" s="5"/>
      <c r="F49" s="13"/>
      <c r="G49" s="19"/>
      <c r="H49" s="20"/>
      <c r="I49" s="21"/>
    </row>
    <row r="50" spans="1:9" x14ac:dyDescent="0.15">
      <c r="A50" s="19"/>
      <c r="B50" s="13"/>
      <c r="C50" s="13"/>
      <c r="F50" s="13"/>
      <c r="G50" s="19"/>
      <c r="H50" s="20"/>
      <c r="I50" s="21"/>
    </row>
  </sheetData>
  <phoneticPr fontId="19" type="noConversion"/>
  <pageMargins left="0.7" right="0.7" top="0.75" bottom="0.75" header="0.3" footer="0.3"/>
  <legacy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9"/>
  <dimension ref="A1:W50"/>
  <sheetViews>
    <sheetView topLeftCell="B16" workbookViewId="0">
      <selection activeCell="B32" sqref="B32"/>
    </sheetView>
  </sheetViews>
  <sheetFormatPr defaultColWidth="8.875" defaultRowHeight="13.5" x14ac:dyDescent="0.15"/>
  <cols>
    <col min="1" max="1" width="25.5" style="2" customWidth="1"/>
    <col min="2" max="2" width="21" style="2" customWidth="1"/>
    <col min="3" max="3" width="3.375" style="3" customWidth="1"/>
    <col min="4" max="4" width="22.125" style="2" customWidth="1"/>
    <col min="5" max="5" width="22" style="2" customWidth="1"/>
    <col min="6" max="6" width="1.875" style="3" customWidth="1"/>
    <col min="7" max="7" width="24.625" style="2" customWidth="1"/>
    <col min="8" max="8" width="19.5" style="2" customWidth="1"/>
    <col min="9" max="9" width="21.625" style="2" customWidth="1"/>
    <col min="10" max="10" width="7.125" style="2" customWidth="1"/>
    <col min="11" max="13" width="8.875" style="2"/>
    <col min="14" max="14" width="21.5" style="2" bestFit="1" customWidth="1"/>
    <col min="15" max="16384" width="8.875" style="2"/>
  </cols>
  <sheetData>
    <row r="1" spans="1:10" ht="18" customHeight="1" x14ac:dyDescent="0.25">
      <c r="A1" s="1" t="s">
        <v>0</v>
      </c>
    </row>
    <row r="2" spans="1:10" ht="14.25" x14ac:dyDescent="0.2">
      <c r="A2" s="4" t="s">
        <v>68</v>
      </c>
      <c r="D2" s="4" t="s">
        <v>69</v>
      </c>
      <c r="G2" s="4" t="s">
        <v>1</v>
      </c>
      <c r="I2" s="5"/>
    </row>
    <row r="3" spans="1:10" ht="14.25" x14ac:dyDescent="0.2">
      <c r="A3" s="6" t="s">
        <v>2</v>
      </c>
      <c r="B3" s="5">
        <v>9355848.4000000004</v>
      </c>
      <c r="D3" s="6" t="s">
        <v>2</v>
      </c>
      <c r="E3" s="7">
        <v>3128965.55</v>
      </c>
      <c r="G3" s="6" t="s">
        <v>3</v>
      </c>
      <c r="I3" s="8" t="s">
        <v>4</v>
      </c>
      <c r="J3" s="6" t="s">
        <v>5</v>
      </c>
    </row>
    <row r="4" spans="1:10" ht="14.25" x14ac:dyDescent="0.2">
      <c r="A4" s="6" t="s">
        <v>6</v>
      </c>
      <c r="B4" s="7">
        <v>6126588.9000000004</v>
      </c>
      <c r="D4" s="6" t="s">
        <v>7</v>
      </c>
      <c r="E4" s="7">
        <v>2611857.5499999998</v>
      </c>
      <c r="H4" s="6" t="s">
        <v>11</v>
      </c>
      <c r="I4" s="9">
        <v>3</v>
      </c>
      <c r="J4" s="9">
        <v>-7</v>
      </c>
    </row>
    <row r="5" spans="1:10" ht="14.25" x14ac:dyDescent="0.2">
      <c r="A5" s="6" t="s">
        <v>9</v>
      </c>
      <c r="B5" s="5">
        <v>24483078.129999999</v>
      </c>
      <c r="D5" s="6" t="s">
        <v>10</v>
      </c>
      <c r="E5" s="5">
        <v>517108</v>
      </c>
      <c r="H5" s="6" t="s">
        <v>13</v>
      </c>
      <c r="I5" s="9"/>
      <c r="J5" s="9"/>
    </row>
    <row r="6" spans="1:10" ht="14.25" x14ac:dyDescent="0.2">
      <c r="A6" s="6" t="s">
        <v>7</v>
      </c>
      <c r="B6" s="5">
        <v>18356489.23</v>
      </c>
      <c r="D6" s="6" t="s">
        <v>12</v>
      </c>
      <c r="E6" s="5"/>
      <c r="H6" s="6" t="s">
        <v>15</v>
      </c>
      <c r="I6" s="9"/>
      <c r="J6" s="9"/>
    </row>
    <row r="7" spans="1:10" ht="14.25" x14ac:dyDescent="0.2">
      <c r="A7" s="6" t="s">
        <v>12</v>
      </c>
      <c r="B7" s="5"/>
      <c r="D7" s="6" t="s">
        <v>14</v>
      </c>
      <c r="E7" s="7">
        <v>3089896.15</v>
      </c>
      <c r="H7" s="6" t="s">
        <v>74</v>
      </c>
      <c r="I7" s="9"/>
      <c r="J7" s="9"/>
    </row>
    <row r="8" spans="1:10" ht="14.25" x14ac:dyDescent="0.2">
      <c r="A8" s="6" t="s">
        <v>14</v>
      </c>
      <c r="B8" s="5">
        <v>25491673.370000001</v>
      </c>
      <c r="D8" s="6" t="s">
        <v>16</v>
      </c>
      <c r="E8" s="7">
        <v>64</v>
      </c>
      <c r="G8" s="6"/>
      <c r="H8" s="6"/>
      <c r="I8" s="9"/>
    </row>
    <row r="9" spans="1:10" ht="14.25" x14ac:dyDescent="0.2">
      <c r="A9" s="6" t="s">
        <v>18</v>
      </c>
      <c r="B9" s="5">
        <v>640.83000000000004</v>
      </c>
      <c r="D9" s="6" t="s">
        <v>19</v>
      </c>
      <c r="E9" s="10">
        <v>50</v>
      </c>
      <c r="H9" s="6"/>
    </row>
    <row r="10" spans="1:10" ht="14.25" x14ac:dyDescent="0.2">
      <c r="A10" s="6" t="s">
        <v>20</v>
      </c>
      <c r="B10" s="5">
        <v>9000000</v>
      </c>
      <c r="D10" s="6" t="s">
        <v>21</v>
      </c>
      <c r="E10" s="5">
        <f>E8+'20180509_Open'!E10</f>
        <v>256</v>
      </c>
      <c r="G10" s="6"/>
      <c r="H10" s="6" t="s">
        <v>22</v>
      </c>
      <c r="I10" s="10">
        <f>SUM(I4:I7)</f>
        <v>3</v>
      </c>
    </row>
    <row r="11" spans="1:10" ht="14.25" x14ac:dyDescent="0.2">
      <c r="A11" s="6" t="s">
        <v>23</v>
      </c>
      <c r="B11" s="5">
        <f>B9+'20180509_Open'!B11</f>
        <v>2958.8999999999996</v>
      </c>
      <c r="D11" s="6"/>
      <c r="E11" s="5"/>
      <c r="G11" s="6"/>
      <c r="H11" s="6" t="s">
        <v>24</v>
      </c>
      <c r="I11" s="10">
        <f>SUM(J4:J7)</f>
        <v>-7</v>
      </c>
    </row>
    <row r="12" spans="1:10" ht="14.25" x14ac:dyDescent="0.2">
      <c r="A12" s="6" t="s">
        <v>16</v>
      </c>
      <c r="B12" s="7">
        <v>487.46</v>
      </c>
      <c r="E12" s="5"/>
      <c r="G12" s="6" t="s">
        <v>26</v>
      </c>
      <c r="I12" s="5"/>
    </row>
    <row r="13" spans="1:10" ht="14.25" x14ac:dyDescent="0.2">
      <c r="A13" s="6" t="s">
        <v>21</v>
      </c>
      <c r="B13" s="5">
        <f>B12+'20180509_Open'!B13</f>
        <v>822.48</v>
      </c>
      <c r="E13" s="5"/>
      <c r="G13" s="6"/>
      <c r="H13" s="6" t="s">
        <v>28</v>
      </c>
      <c r="I13" s="11">
        <v>2446740</v>
      </c>
    </row>
    <row r="14" spans="1:10" ht="14.25" x14ac:dyDescent="0.2">
      <c r="A14" s="6" t="s">
        <v>29</v>
      </c>
      <c r="B14" s="10">
        <v>2259900</v>
      </c>
      <c r="G14" s="6"/>
      <c r="H14" s="6" t="s">
        <v>30</v>
      </c>
      <c r="I14" s="11">
        <v>-5709060</v>
      </c>
    </row>
    <row r="15" spans="1:10" ht="14.25" x14ac:dyDescent="0.2">
      <c r="A15" s="6" t="s">
        <v>31</v>
      </c>
      <c r="B15" s="5"/>
      <c r="G15" s="6"/>
      <c r="H15" s="6" t="s">
        <v>32</v>
      </c>
      <c r="I15" s="11">
        <f>I13+I14</f>
        <v>-3262320</v>
      </c>
    </row>
    <row r="16" spans="1:10" ht="14.25" x14ac:dyDescent="0.2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ht="14.25" x14ac:dyDescent="0.2">
      <c r="A17" s="12"/>
      <c r="B17" s="5"/>
      <c r="G17" s="6" t="s">
        <v>34</v>
      </c>
      <c r="H17" s="5"/>
      <c r="I17" s="11">
        <v>1882559.74</v>
      </c>
    </row>
    <row r="18" spans="1:14" ht="14.25" x14ac:dyDescent="0.2">
      <c r="G18" s="6" t="s">
        <v>10</v>
      </c>
      <c r="H18" s="5"/>
      <c r="I18" s="11">
        <v>854784</v>
      </c>
    </row>
    <row r="19" spans="1:14" ht="14.25" x14ac:dyDescent="0.2">
      <c r="A19" s="5"/>
      <c r="G19" s="6" t="s">
        <v>35</v>
      </c>
      <c r="H19" s="5"/>
      <c r="I19" s="11">
        <f>I17+I18-I16</f>
        <v>8527.1000000000931</v>
      </c>
    </row>
    <row r="20" spans="1:14" ht="14.25" x14ac:dyDescent="0.2">
      <c r="D20" s="5"/>
      <c r="G20" s="6" t="s">
        <v>36</v>
      </c>
      <c r="I20" s="11"/>
    </row>
    <row r="21" spans="1:14" ht="14.25" x14ac:dyDescent="0.2">
      <c r="G21" s="6"/>
      <c r="H21" s="6" t="s">
        <v>38</v>
      </c>
      <c r="I21" s="11">
        <v>244.44</v>
      </c>
      <c r="N21" s="5"/>
    </row>
    <row r="22" spans="1:14" ht="14.25" x14ac:dyDescent="0.2">
      <c r="G22" s="6"/>
      <c r="H22" s="6" t="s">
        <v>39</v>
      </c>
      <c r="I22" s="11"/>
    </row>
    <row r="23" spans="1:14" ht="14.25" x14ac:dyDescent="0.2">
      <c r="G23" s="6"/>
      <c r="H23" s="6" t="s">
        <v>41</v>
      </c>
      <c r="I23" s="11"/>
      <c r="N23" s="5"/>
    </row>
    <row r="24" spans="1:14" ht="14.25" x14ac:dyDescent="0.2">
      <c r="A24" s="4" t="s">
        <v>40</v>
      </c>
      <c r="H24" s="6" t="s">
        <v>43</v>
      </c>
      <c r="I24" s="11">
        <f>I21+'20180509_Open'!I21</f>
        <v>375.9</v>
      </c>
    </row>
    <row r="25" spans="1:14" ht="14.25" x14ac:dyDescent="0.2">
      <c r="A25" s="6" t="s">
        <v>42</v>
      </c>
      <c r="B25" s="5">
        <f>B8+E7+I16+B45</f>
        <v>31310386.16</v>
      </c>
      <c r="H25" s="6" t="s">
        <v>45</v>
      </c>
      <c r="I25" s="5"/>
    </row>
    <row r="26" spans="1:14" ht="14.25" x14ac:dyDescent="0.2">
      <c r="A26" s="6" t="s">
        <v>44</v>
      </c>
      <c r="B26" s="5">
        <f>B4+E5+I18</f>
        <v>7498480.9000000004</v>
      </c>
      <c r="G26" s="6"/>
      <c r="H26" s="6" t="s">
        <v>47</v>
      </c>
      <c r="I26" s="5"/>
    </row>
    <row r="27" spans="1:14" ht="14.25" x14ac:dyDescent="0.2">
      <c r="A27" s="6" t="s">
        <v>46</v>
      </c>
      <c r="B27" s="5">
        <f>$B$13+$E$10+$I$24</f>
        <v>1454.38</v>
      </c>
    </row>
    <row r="28" spans="1:14" ht="14.25" x14ac:dyDescent="0.2">
      <c r="A28" s="6" t="s">
        <v>48</v>
      </c>
      <c r="B28" s="5">
        <f>B12+E8+I25</f>
        <v>551.46</v>
      </c>
    </row>
    <row r="29" spans="1:14" ht="14.25" x14ac:dyDescent="0.2">
      <c r="A29" s="6"/>
      <c r="B29" s="5"/>
    </row>
    <row r="30" spans="1:14" ht="14.25" x14ac:dyDescent="0.2">
      <c r="G30" s="6"/>
      <c r="H30" s="6"/>
      <c r="I30" s="5"/>
    </row>
    <row r="31" spans="1:14" s="3" customFormat="1" x14ac:dyDescent="0.15">
      <c r="J31" s="2"/>
    </row>
    <row r="32" spans="1:14" ht="15.75" x14ac:dyDescent="0.25">
      <c r="A32" s="1" t="s">
        <v>49</v>
      </c>
      <c r="G32" s="14"/>
    </row>
    <row r="33" spans="1:23" s="3" customFormat="1" ht="14.25" x14ac:dyDescent="0.2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ht="14.25" x14ac:dyDescent="0.2">
      <c r="A34" s="6" t="s">
        <v>52</v>
      </c>
      <c r="B34" s="13">
        <v>240</v>
      </c>
      <c r="D34" s="6" t="s">
        <v>53</v>
      </c>
      <c r="E34" s="5">
        <v>194361</v>
      </c>
      <c r="G34" s="6" t="s">
        <v>52</v>
      </c>
      <c r="H34" s="23">
        <v>23.92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ht="14.25" x14ac:dyDescent="0.2">
      <c r="A35" s="6" t="s">
        <v>54</v>
      </c>
      <c r="B35" s="13">
        <v>10</v>
      </c>
      <c r="D35" s="6" t="s">
        <v>55</v>
      </c>
      <c r="E35" s="15">
        <v>22928</v>
      </c>
      <c r="G35" s="6" t="s">
        <v>54</v>
      </c>
      <c r="H35" s="23">
        <v>23.46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ht="14.25" x14ac:dyDescent="0.2">
      <c r="A36" s="6" t="s">
        <v>56</v>
      </c>
      <c r="B36" s="13"/>
      <c r="D36" s="6" t="s">
        <v>57</v>
      </c>
      <c r="E36" s="15">
        <v>1695</v>
      </c>
      <c r="G36" s="6" t="s">
        <v>56</v>
      </c>
      <c r="H36" s="23">
        <v>23.35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ht="14.25" x14ac:dyDescent="0.2">
      <c r="A37" s="6" t="s">
        <v>58</v>
      </c>
      <c r="B37" s="13">
        <v>10</v>
      </c>
      <c r="D37" s="6" t="s">
        <v>59</v>
      </c>
      <c r="E37" s="5">
        <v>-270</v>
      </c>
      <c r="G37" s="6" t="s">
        <v>58</v>
      </c>
      <c r="H37" s="23">
        <v>23.8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ht="14.25" x14ac:dyDescent="0.2">
      <c r="A38" s="6" t="s">
        <v>43</v>
      </c>
      <c r="B38" s="13">
        <f>SUM(B34:B37)</f>
        <v>260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ht="14.25" x14ac:dyDescent="0.2">
      <c r="A39" s="6" t="s">
        <v>61</v>
      </c>
      <c r="B39" s="10"/>
      <c r="D39" s="4" t="s">
        <v>62</v>
      </c>
      <c r="G39" s="4" t="s">
        <v>73</v>
      </c>
      <c r="H39" s="22"/>
    </row>
    <row r="40" spans="1:23" ht="14.25" x14ac:dyDescent="0.2">
      <c r="A40" s="6" t="s">
        <v>63</v>
      </c>
      <c r="B40" s="10"/>
      <c r="D40" s="6" t="s">
        <v>64</v>
      </c>
      <c r="E40" s="5">
        <v>2650487</v>
      </c>
      <c r="G40" s="6" t="s">
        <v>52</v>
      </c>
      <c r="H40" s="22">
        <v>2E-3</v>
      </c>
    </row>
    <row r="41" spans="1:23" s="3" customFormat="1" ht="14.25" x14ac:dyDescent="0.2">
      <c r="A41" s="2"/>
      <c r="B41" s="2"/>
      <c r="D41" s="6" t="s">
        <v>65</v>
      </c>
      <c r="E41" s="5">
        <v>11585</v>
      </c>
      <c r="G41" s="6" t="s">
        <v>54</v>
      </c>
      <c r="H41" s="22">
        <v>1.0999999999999999E-2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ht="14.25" x14ac:dyDescent="0.2">
      <c r="A42" s="2"/>
      <c r="B42" s="17"/>
      <c r="D42" s="6" t="s">
        <v>66</v>
      </c>
      <c r="E42" s="5">
        <v>8780</v>
      </c>
      <c r="G42" s="6" t="s">
        <v>56</v>
      </c>
      <c r="H42" s="22">
        <v>3.3000000000000002E-2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ht="14.25" x14ac:dyDescent="0.2">
      <c r="D43" s="6" t="s">
        <v>67</v>
      </c>
      <c r="E43" s="5">
        <v>2805</v>
      </c>
      <c r="G43" s="6" t="s">
        <v>58</v>
      </c>
      <c r="H43" s="22">
        <v>5.8000000000000003E-2</v>
      </c>
    </row>
    <row r="44" spans="1:23" ht="14.25" x14ac:dyDescent="0.2">
      <c r="A44" s="5"/>
      <c r="D44" s="6" t="s">
        <v>71</v>
      </c>
      <c r="E44" s="5">
        <f>E40-E45</f>
        <v>20237</v>
      </c>
    </row>
    <row r="45" spans="1:23" ht="14.25" x14ac:dyDescent="0.2">
      <c r="A45" s="14"/>
      <c r="B45" s="5"/>
      <c r="C45" s="5"/>
      <c r="D45" s="6" t="s">
        <v>70</v>
      </c>
      <c r="E45" s="15">
        <v>2630250</v>
      </c>
    </row>
    <row r="46" spans="1:23" ht="14.25" x14ac:dyDescent="0.2">
      <c r="A46" s="14"/>
      <c r="B46" s="5"/>
      <c r="C46" s="5"/>
      <c r="E46" s="5"/>
    </row>
    <row r="47" spans="1:23" ht="14.25" x14ac:dyDescent="0.2">
      <c r="A47" s="14"/>
      <c r="B47" s="5"/>
      <c r="C47" s="18"/>
      <c r="F47" s="18"/>
      <c r="G47" s="16"/>
      <c r="H47" s="16"/>
      <c r="I47" s="16"/>
    </row>
    <row r="48" spans="1:23" ht="14.25" x14ac:dyDescent="0.2">
      <c r="A48" s="14"/>
      <c r="B48" s="5"/>
      <c r="F48" s="13"/>
      <c r="G48" s="19"/>
      <c r="H48" s="20"/>
      <c r="I48" s="21"/>
    </row>
    <row r="49" spans="1:9" ht="14.25" x14ac:dyDescent="0.2">
      <c r="A49" s="14"/>
      <c r="B49" s="5"/>
      <c r="F49" s="13"/>
      <c r="G49" s="19"/>
      <c r="H49" s="20"/>
      <c r="I49" s="21"/>
    </row>
    <row r="50" spans="1:9" x14ac:dyDescent="0.15">
      <c r="A50" s="19"/>
      <c r="B50" s="13"/>
      <c r="C50" s="13"/>
      <c r="F50" s="13"/>
      <c r="G50" s="19"/>
      <c r="H50" s="20"/>
      <c r="I50" s="21"/>
    </row>
  </sheetData>
  <phoneticPr fontId="19" type="noConversion"/>
  <pageMargins left="0.7" right="0.7" top="0.75" bottom="0.75" header="0.3" footer="0.3"/>
  <legacy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0"/>
  <dimension ref="A1:W50"/>
  <sheetViews>
    <sheetView topLeftCell="C16" workbookViewId="0">
      <selection activeCell="I24" sqref="I24"/>
    </sheetView>
  </sheetViews>
  <sheetFormatPr defaultColWidth="8.875" defaultRowHeight="13.5" x14ac:dyDescent="0.15"/>
  <cols>
    <col min="1" max="1" width="25.5" style="2" customWidth="1"/>
    <col min="2" max="2" width="21" style="2" customWidth="1"/>
    <col min="3" max="3" width="3.375" style="3" customWidth="1"/>
    <col min="4" max="4" width="22.125" style="2" customWidth="1"/>
    <col min="5" max="5" width="22" style="2" customWidth="1"/>
    <col min="6" max="6" width="1.875" style="3" customWidth="1"/>
    <col min="7" max="7" width="24.625" style="2" customWidth="1"/>
    <col min="8" max="8" width="19.5" style="2" customWidth="1"/>
    <col min="9" max="9" width="21.625" style="2" customWidth="1"/>
    <col min="10" max="10" width="7.125" style="2" customWidth="1"/>
    <col min="11" max="13" width="8.875" style="2"/>
    <col min="14" max="14" width="21.5" style="2" bestFit="1" customWidth="1"/>
    <col min="15" max="16384" width="8.875" style="2"/>
  </cols>
  <sheetData>
    <row r="1" spans="1:10" ht="18" customHeight="1" x14ac:dyDescent="0.25">
      <c r="A1" s="1" t="s">
        <v>0</v>
      </c>
    </row>
    <row r="2" spans="1:10" ht="14.25" x14ac:dyDescent="0.2">
      <c r="A2" s="4" t="s">
        <v>68</v>
      </c>
      <c r="D2" s="4" t="s">
        <v>69</v>
      </c>
      <c r="G2" s="4" t="s">
        <v>1</v>
      </c>
      <c r="I2" s="5"/>
    </row>
    <row r="3" spans="1:10" ht="14.25" x14ac:dyDescent="0.2">
      <c r="A3" s="6" t="s">
        <v>2</v>
      </c>
      <c r="B3" s="5">
        <v>7711124.1900000004</v>
      </c>
      <c r="D3" s="6" t="s">
        <v>2</v>
      </c>
      <c r="E3" s="7">
        <v>3162980.55</v>
      </c>
      <c r="G3" s="6" t="s">
        <v>3</v>
      </c>
      <c r="I3" s="8" t="s">
        <v>4</v>
      </c>
      <c r="J3" s="6" t="s">
        <v>5</v>
      </c>
    </row>
    <row r="4" spans="1:10" ht="14.25" x14ac:dyDescent="0.2">
      <c r="A4" s="6" t="s">
        <v>6</v>
      </c>
      <c r="B4" s="7">
        <v>4778539.8</v>
      </c>
      <c r="D4" s="6" t="s">
        <v>7</v>
      </c>
      <c r="E4" s="7">
        <v>2620568.5499999998</v>
      </c>
      <c r="H4" s="6" t="s">
        <v>11</v>
      </c>
      <c r="I4" s="9">
        <v>2</v>
      </c>
      <c r="J4" s="9">
        <v>-5</v>
      </c>
    </row>
    <row r="5" spans="1:10" ht="14.25" x14ac:dyDescent="0.2">
      <c r="A5" s="6" t="s">
        <v>9</v>
      </c>
      <c r="B5" s="5">
        <v>24490512.48</v>
      </c>
      <c r="D5" s="6" t="s">
        <v>10</v>
      </c>
      <c r="E5" s="5">
        <v>542412</v>
      </c>
      <c r="H5" s="6" t="s">
        <v>13</v>
      </c>
      <c r="I5" s="9"/>
      <c r="J5" s="9"/>
    </row>
    <row r="6" spans="1:10" ht="14.25" x14ac:dyDescent="0.2">
      <c r="A6" s="6" t="s">
        <v>7</v>
      </c>
      <c r="B6" s="5">
        <v>19711972.68</v>
      </c>
      <c r="D6" s="6" t="s">
        <v>12</v>
      </c>
      <c r="E6" s="5"/>
      <c r="H6" s="6" t="s">
        <v>15</v>
      </c>
      <c r="I6" s="9"/>
      <c r="J6" s="9"/>
    </row>
    <row r="7" spans="1:10" ht="14.25" x14ac:dyDescent="0.2">
      <c r="A7" s="6" t="s">
        <v>12</v>
      </c>
      <c r="B7" s="5"/>
      <c r="D7" s="6" t="s">
        <v>14</v>
      </c>
      <c r="E7" s="7">
        <v>3089896.15</v>
      </c>
      <c r="H7" s="6" t="s">
        <v>74</v>
      </c>
      <c r="I7" s="9"/>
      <c r="J7" s="9"/>
    </row>
    <row r="8" spans="1:10" ht="14.25" x14ac:dyDescent="0.2">
      <c r="A8" s="6" t="s">
        <v>14</v>
      </c>
      <c r="B8" s="5">
        <v>25491673.370000001</v>
      </c>
      <c r="D8" s="6" t="s">
        <v>16</v>
      </c>
      <c r="E8" s="7">
        <v>64</v>
      </c>
      <c r="G8" s="6"/>
      <c r="H8" s="6"/>
      <c r="I8" s="9"/>
    </row>
    <row r="9" spans="1:10" ht="14.25" x14ac:dyDescent="0.2">
      <c r="A9" s="6" t="s">
        <v>18</v>
      </c>
      <c r="B9" s="5">
        <v>848.49</v>
      </c>
      <c r="D9" s="6" t="s">
        <v>19</v>
      </c>
      <c r="E9" s="10">
        <v>100</v>
      </c>
      <c r="H9" s="6"/>
    </row>
    <row r="10" spans="1:10" ht="14.25" x14ac:dyDescent="0.2">
      <c r="A10" s="6" t="s">
        <v>20</v>
      </c>
      <c r="B10" s="5">
        <v>12000000</v>
      </c>
      <c r="D10" s="6" t="s">
        <v>21</v>
      </c>
      <c r="E10" s="5">
        <f>E8+'20180508_Open'!E10</f>
        <v>192</v>
      </c>
      <c r="G10" s="6"/>
      <c r="H10" s="6" t="s">
        <v>22</v>
      </c>
      <c r="I10" s="10">
        <f>SUM(I4:I7)</f>
        <v>2</v>
      </c>
    </row>
    <row r="11" spans="1:10" ht="14.25" x14ac:dyDescent="0.2">
      <c r="A11" s="6" t="s">
        <v>23</v>
      </c>
      <c r="B11" s="5">
        <f>B9+'20180508_Open'!B11</f>
        <v>2318.0699999999997</v>
      </c>
      <c r="D11" s="6"/>
      <c r="E11" s="5"/>
      <c r="G11" s="6"/>
      <c r="H11" s="6" t="s">
        <v>24</v>
      </c>
      <c r="I11" s="10">
        <f>SUM(J4:J7)</f>
        <v>-5</v>
      </c>
    </row>
    <row r="12" spans="1:10" ht="14.25" x14ac:dyDescent="0.2">
      <c r="A12" s="6" t="s">
        <v>16</v>
      </c>
      <c r="B12" s="7">
        <v>274.52</v>
      </c>
      <c r="E12" s="5"/>
      <c r="G12" s="6" t="s">
        <v>26</v>
      </c>
      <c r="I12" s="5"/>
    </row>
    <row r="13" spans="1:10" ht="14.25" x14ac:dyDescent="0.2">
      <c r="A13" s="6" t="s">
        <v>21</v>
      </c>
      <c r="B13" s="5">
        <f>B12+'20180508_Open'!B13</f>
        <v>335.02</v>
      </c>
      <c r="E13" s="5"/>
      <c r="G13" s="6"/>
      <c r="H13" s="6" t="s">
        <v>28</v>
      </c>
      <c r="I13" s="11"/>
    </row>
    <row r="14" spans="1:10" ht="14.25" x14ac:dyDescent="0.2">
      <c r="A14" s="6" t="s">
        <v>29</v>
      </c>
      <c r="B14" s="10">
        <v>1760700</v>
      </c>
      <c r="G14" s="6"/>
      <c r="H14" s="6" t="s">
        <v>30</v>
      </c>
      <c r="I14" s="11"/>
    </row>
    <row r="15" spans="1:10" ht="14.25" x14ac:dyDescent="0.2">
      <c r="A15" s="6" t="s">
        <v>31</v>
      </c>
      <c r="B15" s="5"/>
      <c r="G15" s="6"/>
      <c r="H15" s="6" t="s">
        <v>32</v>
      </c>
      <c r="I15" s="11"/>
    </row>
    <row r="16" spans="1:10" ht="14.25" x14ac:dyDescent="0.2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ht="14.25" x14ac:dyDescent="0.2">
      <c r="A17" s="12"/>
      <c r="B17" s="5"/>
      <c r="G17" s="6" t="s">
        <v>34</v>
      </c>
      <c r="H17" s="5"/>
      <c r="I17" s="11">
        <v>2103171.1800000002</v>
      </c>
    </row>
    <row r="18" spans="1:14" ht="14.25" x14ac:dyDescent="0.2">
      <c r="G18" s="6" t="s">
        <v>10</v>
      </c>
      <c r="H18" s="5"/>
      <c r="I18" s="11">
        <v>612900</v>
      </c>
    </row>
    <row r="19" spans="1:14" ht="14.25" x14ac:dyDescent="0.2">
      <c r="A19" s="5"/>
      <c r="G19" s="6" t="s">
        <v>35</v>
      </c>
      <c r="H19" s="5"/>
      <c r="I19" s="11">
        <f>I17+I18-I16</f>
        <v>-12745.459999999963</v>
      </c>
    </row>
    <row r="20" spans="1:14" ht="14.25" x14ac:dyDescent="0.2">
      <c r="D20" s="5"/>
      <c r="G20" s="6" t="s">
        <v>36</v>
      </c>
      <c r="I20" s="11"/>
    </row>
    <row r="21" spans="1:14" ht="14.25" x14ac:dyDescent="0.2">
      <c r="G21" s="6"/>
      <c r="H21" s="6" t="s">
        <v>38</v>
      </c>
      <c r="I21" s="11">
        <v>131.46</v>
      </c>
      <c r="N21" s="5"/>
    </row>
    <row r="22" spans="1:14" ht="14.25" x14ac:dyDescent="0.2">
      <c r="G22" s="6"/>
      <c r="H22" s="6" t="s">
        <v>39</v>
      </c>
      <c r="I22" s="11"/>
    </row>
    <row r="23" spans="1:14" ht="14.25" x14ac:dyDescent="0.2">
      <c r="G23" s="6"/>
      <c r="H23" s="6" t="s">
        <v>41</v>
      </c>
      <c r="I23" s="11"/>
      <c r="N23" s="5"/>
    </row>
    <row r="24" spans="1:14" ht="14.25" x14ac:dyDescent="0.2">
      <c r="A24" s="4" t="s">
        <v>40</v>
      </c>
      <c r="H24" s="6" t="s">
        <v>43</v>
      </c>
      <c r="I24" s="11">
        <f>I21</f>
        <v>131.46</v>
      </c>
    </row>
    <row r="25" spans="1:14" ht="14.25" x14ac:dyDescent="0.2">
      <c r="A25" s="6" t="s">
        <v>42</v>
      </c>
      <c r="B25" s="5">
        <f>B8+E7+I16+B45</f>
        <v>31310386.16</v>
      </c>
      <c r="H25" s="6" t="s">
        <v>45</v>
      </c>
      <c r="I25" s="5"/>
    </row>
    <row r="26" spans="1:14" ht="14.25" x14ac:dyDescent="0.2">
      <c r="A26" s="6" t="s">
        <v>44</v>
      </c>
      <c r="B26" s="5">
        <f>B4+E5+I18</f>
        <v>5933851.7999999998</v>
      </c>
      <c r="G26" s="6"/>
      <c r="H26" s="6" t="s">
        <v>47</v>
      </c>
      <c r="I26" s="5"/>
    </row>
    <row r="27" spans="1:14" ht="14.25" x14ac:dyDescent="0.2">
      <c r="A27" s="6" t="s">
        <v>46</v>
      </c>
      <c r="B27" s="5">
        <f>$B$13+$E$10+$I$24</f>
        <v>658.48</v>
      </c>
    </row>
    <row r="28" spans="1:14" ht="14.25" x14ac:dyDescent="0.2">
      <c r="A28" s="6" t="s">
        <v>48</v>
      </c>
      <c r="B28" s="5">
        <f>B12+E8+I25</f>
        <v>338.52</v>
      </c>
    </row>
    <row r="29" spans="1:14" ht="14.25" x14ac:dyDescent="0.2">
      <c r="A29" s="6"/>
      <c r="B29" s="5"/>
    </row>
    <row r="30" spans="1:14" ht="14.25" x14ac:dyDescent="0.2">
      <c r="G30" s="6"/>
      <c r="H30" s="6"/>
      <c r="I30" s="5"/>
    </row>
    <row r="31" spans="1:14" s="3" customFormat="1" x14ac:dyDescent="0.15">
      <c r="J31" s="2"/>
    </row>
    <row r="32" spans="1:14" ht="15.75" x14ac:dyDescent="0.25">
      <c r="A32" s="1" t="s">
        <v>49</v>
      </c>
      <c r="G32" s="14"/>
    </row>
    <row r="33" spans="1:23" s="3" customFormat="1" ht="14.25" x14ac:dyDescent="0.2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ht="14.25" x14ac:dyDescent="0.2">
      <c r="A34" s="6" t="s">
        <v>52</v>
      </c>
      <c r="B34" s="13">
        <v>230</v>
      </c>
      <c r="D34" s="6" t="s">
        <v>53</v>
      </c>
      <c r="E34" s="5">
        <v>-541944</v>
      </c>
      <c r="G34" s="6" t="s">
        <v>52</v>
      </c>
      <c r="H34" s="23">
        <v>23.92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ht="14.25" x14ac:dyDescent="0.2">
      <c r="A35" s="6" t="s">
        <v>54</v>
      </c>
      <c r="B35" s="13"/>
      <c r="D35" s="6" t="s">
        <v>55</v>
      </c>
      <c r="E35" s="15">
        <v>-41628</v>
      </c>
      <c r="G35" s="6" t="s">
        <v>54</v>
      </c>
      <c r="H35" s="23">
        <v>23.76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ht="14.25" x14ac:dyDescent="0.2">
      <c r="A36" s="6" t="s">
        <v>56</v>
      </c>
      <c r="B36" s="13"/>
      <c r="D36" s="6" t="s">
        <v>57</v>
      </c>
      <c r="E36" s="15">
        <v>1031</v>
      </c>
      <c r="G36" s="6" t="s">
        <v>56</v>
      </c>
      <c r="H36" s="23">
        <v>23.65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ht="14.25" x14ac:dyDescent="0.2">
      <c r="A37" s="6" t="s">
        <v>58</v>
      </c>
      <c r="B37" s="13"/>
      <c r="D37" s="6" t="s">
        <v>59</v>
      </c>
      <c r="E37" s="5">
        <v>503</v>
      </c>
      <c r="G37" s="6" t="s">
        <v>58</v>
      </c>
      <c r="H37" s="23">
        <v>23.8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ht="14.25" x14ac:dyDescent="0.2">
      <c r="A38" s="6" t="s">
        <v>43</v>
      </c>
      <c r="B38" s="13">
        <f>SUM(B34:B37)</f>
        <v>230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ht="14.25" x14ac:dyDescent="0.2">
      <c r="A39" s="6" t="s">
        <v>61</v>
      </c>
      <c r="B39" s="10"/>
      <c r="D39" s="4" t="s">
        <v>62</v>
      </c>
      <c r="G39" s="4" t="s">
        <v>73</v>
      </c>
      <c r="H39" s="22"/>
    </row>
    <row r="40" spans="1:23" ht="14.25" x14ac:dyDescent="0.2">
      <c r="A40" s="6" t="s">
        <v>63</v>
      </c>
      <c r="B40" s="10"/>
      <c r="D40" s="6" t="s">
        <v>64</v>
      </c>
      <c r="E40" s="5">
        <v>2638903</v>
      </c>
      <c r="G40" s="6" t="s">
        <v>52</v>
      </c>
      <c r="H40" s="22">
        <v>2E-3</v>
      </c>
    </row>
    <row r="41" spans="1:23" s="3" customFormat="1" ht="14.25" x14ac:dyDescent="0.2">
      <c r="A41" s="2"/>
      <c r="B41" s="2"/>
      <c r="D41" s="6" t="s">
        <v>65</v>
      </c>
      <c r="E41" s="5">
        <v>5883</v>
      </c>
      <c r="G41" s="6" t="s">
        <v>54</v>
      </c>
      <c r="H41" s="22">
        <v>0.01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ht="14.25" x14ac:dyDescent="0.2">
      <c r="A42" s="2"/>
      <c r="B42" s="17"/>
      <c r="D42" s="6" t="s">
        <v>66</v>
      </c>
      <c r="E42" s="5">
        <v>7442</v>
      </c>
      <c r="G42" s="6" t="s">
        <v>56</v>
      </c>
      <c r="H42" s="22">
        <v>3.3000000000000002E-2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ht="14.25" x14ac:dyDescent="0.2">
      <c r="D43" s="6" t="s">
        <v>67</v>
      </c>
      <c r="E43" s="5">
        <v>-1559</v>
      </c>
      <c r="G43" s="6" t="s">
        <v>58</v>
      </c>
      <c r="H43" s="22">
        <v>5.6000000000000001E-2</v>
      </c>
    </row>
    <row r="44" spans="1:23" ht="14.25" x14ac:dyDescent="0.2">
      <c r="A44" s="5"/>
      <c r="D44" s="6" t="s">
        <v>71</v>
      </c>
      <c r="E44" s="5">
        <f>E40-E45</f>
        <v>8653</v>
      </c>
    </row>
    <row r="45" spans="1:23" ht="14.25" x14ac:dyDescent="0.2">
      <c r="A45" s="14"/>
      <c r="B45" s="5"/>
      <c r="C45" s="5"/>
      <c r="D45" s="6" t="s">
        <v>70</v>
      </c>
      <c r="E45" s="15">
        <v>2630250</v>
      </c>
    </row>
    <row r="46" spans="1:23" ht="14.25" x14ac:dyDescent="0.2">
      <c r="A46" s="14"/>
      <c r="B46" s="5"/>
      <c r="C46" s="5"/>
      <c r="E46" s="5"/>
    </row>
    <row r="47" spans="1:23" ht="14.25" x14ac:dyDescent="0.2">
      <c r="A47" s="14"/>
      <c r="B47" s="5"/>
      <c r="C47" s="18"/>
      <c r="F47" s="18"/>
      <c r="G47" s="16"/>
      <c r="H47" s="16"/>
      <c r="I47" s="16"/>
    </row>
    <row r="48" spans="1:23" ht="14.25" x14ac:dyDescent="0.2">
      <c r="A48" s="14"/>
      <c r="B48" s="5"/>
      <c r="F48" s="13"/>
      <c r="G48" s="19"/>
      <c r="H48" s="20"/>
      <c r="I48" s="21"/>
    </row>
    <row r="49" spans="1:9" ht="14.25" x14ac:dyDescent="0.2">
      <c r="A49" s="14"/>
      <c r="B49" s="5"/>
      <c r="F49" s="13"/>
      <c r="G49" s="19"/>
      <c r="H49" s="20"/>
      <c r="I49" s="21"/>
    </row>
    <row r="50" spans="1:9" x14ac:dyDescent="0.15">
      <c r="A50" s="19"/>
      <c r="B50" s="13"/>
      <c r="C50" s="13"/>
      <c r="F50" s="13"/>
      <c r="G50" s="19"/>
      <c r="H50" s="20"/>
      <c r="I50" s="21"/>
    </row>
  </sheetData>
  <phoneticPr fontId="19" type="noConversion"/>
  <pageMargins left="0.7" right="0.7" top="0.75" bottom="0.75" header="0.3" footer="0.3"/>
  <legacy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1"/>
  <dimension ref="A1:W50"/>
  <sheetViews>
    <sheetView topLeftCell="A25" workbookViewId="0">
      <selection activeCell="E34" sqref="E34:E37"/>
    </sheetView>
  </sheetViews>
  <sheetFormatPr defaultColWidth="8.875" defaultRowHeight="13.5" x14ac:dyDescent="0.15"/>
  <cols>
    <col min="1" max="1" width="25.5" style="2" customWidth="1"/>
    <col min="2" max="2" width="21" style="2" customWidth="1"/>
    <col min="3" max="3" width="3.375" style="3" customWidth="1"/>
    <col min="4" max="4" width="22.125" style="2" customWidth="1"/>
    <col min="5" max="5" width="22" style="2" customWidth="1"/>
    <col min="6" max="6" width="1.875" style="3" customWidth="1"/>
    <col min="7" max="7" width="24.625" style="2" customWidth="1"/>
    <col min="8" max="8" width="19.5" style="2" customWidth="1"/>
    <col min="9" max="9" width="21.625" style="2" customWidth="1"/>
    <col min="10" max="10" width="7.125" style="2" customWidth="1"/>
    <col min="11" max="13" width="8.875" style="2"/>
    <col min="14" max="14" width="21.5" style="2" bestFit="1" customWidth="1"/>
    <col min="15" max="16384" width="8.875" style="2"/>
  </cols>
  <sheetData>
    <row r="1" spans="1:10" ht="18" customHeight="1" x14ac:dyDescent="0.25">
      <c r="A1" s="1" t="s">
        <v>0</v>
      </c>
    </row>
    <row r="2" spans="1:10" ht="14.25" x14ac:dyDescent="0.2">
      <c r="A2" s="4" t="s">
        <v>68</v>
      </c>
      <c r="D2" s="4" t="s">
        <v>69</v>
      </c>
      <c r="G2" s="4" t="s">
        <v>1</v>
      </c>
      <c r="I2" s="5"/>
    </row>
    <row r="3" spans="1:10" ht="14.25" x14ac:dyDescent="0.2">
      <c r="A3" s="6" t="s">
        <v>2</v>
      </c>
      <c r="B3" s="5">
        <v>5927051.5300000003</v>
      </c>
      <c r="D3" s="6" t="s">
        <v>2</v>
      </c>
      <c r="E3" s="7">
        <v>3100014.55</v>
      </c>
      <c r="G3" s="6" t="s">
        <v>3</v>
      </c>
      <c r="I3" s="8" t="s">
        <v>4</v>
      </c>
      <c r="J3" s="6" t="s">
        <v>5</v>
      </c>
    </row>
    <row r="4" spans="1:10" ht="14.25" x14ac:dyDescent="0.2">
      <c r="A4" s="6" t="s">
        <v>6</v>
      </c>
      <c r="B4" s="7">
        <v>1351707</v>
      </c>
      <c r="D4" s="6" t="s">
        <v>7</v>
      </c>
      <c r="E4" s="7">
        <v>2813482.55</v>
      </c>
      <c r="H4" s="6" t="s">
        <v>8</v>
      </c>
      <c r="I4" s="9"/>
      <c r="J4" s="9"/>
    </row>
    <row r="5" spans="1:10" ht="14.25" x14ac:dyDescent="0.2">
      <c r="A5" s="6" t="s">
        <v>9</v>
      </c>
      <c r="B5" s="5">
        <v>24450228.109999999</v>
      </c>
      <c r="D5" s="6" t="s">
        <v>10</v>
      </c>
      <c r="E5" s="5">
        <v>286532</v>
      </c>
      <c r="H5" s="6" t="s">
        <v>11</v>
      </c>
      <c r="I5" s="9"/>
      <c r="J5" s="9"/>
    </row>
    <row r="6" spans="1:10" ht="14.25" x14ac:dyDescent="0.2">
      <c r="A6" s="6" t="s">
        <v>7</v>
      </c>
      <c r="B6" s="5">
        <v>23098521.109999999</v>
      </c>
      <c r="D6" s="6" t="s">
        <v>12</v>
      </c>
      <c r="E6" s="5"/>
      <c r="H6" s="6" t="s">
        <v>13</v>
      </c>
      <c r="I6" s="9"/>
      <c r="J6" s="9"/>
    </row>
    <row r="7" spans="1:10" ht="14.25" x14ac:dyDescent="0.2">
      <c r="A7" s="6" t="s">
        <v>12</v>
      </c>
      <c r="B7" s="5"/>
      <c r="D7" s="6" t="s">
        <v>14</v>
      </c>
      <c r="E7" s="7">
        <v>3089896.15</v>
      </c>
      <c r="H7" s="6" t="s">
        <v>15</v>
      </c>
      <c r="I7" s="9"/>
      <c r="J7" s="9"/>
    </row>
    <row r="8" spans="1:10" ht="14.25" x14ac:dyDescent="0.2">
      <c r="A8" s="6" t="s">
        <v>14</v>
      </c>
      <c r="B8" s="5">
        <v>25491673.370000001</v>
      </c>
      <c r="D8" s="6" t="s">
        <v>16</v>
      </c>
      <c r="E8" s="7">
        <v>128</v>
      </c>
      <c r="G8" s="6"/>
      <c r="H8" s="6" t="s">
        <v>17</v>
      </c>
      <c r="I8" s="9"/>
    </row>
    <row r="9" spans="1:10" ht="14.25" x14ac:dyDescent="0.2">
      <c r="A9" s="6" t="s">
        <v>18</v>
      </c>
      <c r="B9" s="5">
        <v>1469.58</v>
      </c>
      <c r="D9" s="6" t="s">
        <v>19</v>
      </c>
      <c r="E9" s="10">
        <v>190</v>
      </c>
      <c r="H9" s="6"/>
    </row>
    <row r="10" spans="1:10" ht="14.25" x14ac:dyDescent="0.2">
      <c r="A10" s="6" t="s">
        <v>20</v>
      </c>
      <c r="B10" s="5">
        <v>17800000</v>
      </c>
      <c r="D10" s="6" t="s">
        <v>21</v>
      </c>
      <c r="E10" s="5">
        <f>E8</f>
        <v>128</v>
      </c>
      <c r="G10" s="6"/>
      <c r="H10" s="6" t="s">
        <v>22</v>
      </c>
      <c r="I10" s="10"/>
    </row>
    <row r="11" spans="1:10" ht="14.25" x14ac:dyDescent="0.2">
      <c r="A11" s="6" t="s">
        <v>23</v>
      </c>
      <c r="B11" s="5">
        <f>B9</f>
        <v>1469.58</v>
      </c>
      <c r="D11" s="6"/>
      <c r="E11" s="5"/>
      <c r="G11" s="6"/>
      <c r="H11" s="6" t="s">
        <v>24</v>
      </c>
      <c r="I11" s="10"/>
    </row>
    <row r="12" spans="1:10" ht="14.25" x14ac:dyDescent="0.2">
      <c r="A12" s="6" t="s">
        <v>25</v>
      </c>
      <c r="B12" s="7">
        <v>60.5</v>
      </c>
      <c r="E12" s="5"/>
      <c r="G12" s="6" t="s">
        <v>26</v>
      </c>
      <c r="I12" s="5"/>
    </row>
    <row r="13" spans="1:10" ht="14.25" x14ac:dyDescent="0.2">
      <c r="A13" s="6" t="s">
        <v>27</v>
      </c>
      <c r="B13" s="5">
        <f>B12</f>
        <v>60.5</v>
      </c>
      <c r="E13" s="5"/>
      <c r="G13" s="6"/>
      <c r="H13" s="6" t="s">
        <v>28</v>
      </c>
      <c r="I13" s="11"/>
    </row>
    <row r="14" spans="1:10" ht="14.25" x14ac:dyDescent="0.2">
      <c r="A14" s="6" t="s">
        <v>29</v>
      </c>
      <c r="B14" s="10"/>
      <c r="G14" s="6"/>
      <c r="H14" s="6" t="s">
        <v>30</v>
      </c>
      <c r="I14" s="11"/>
    </row>
    <row r="15" spans="1:10" ht="14.25" x14ac:dyDescent="0.2">
      <c r="A15" s="6" t="s">
        <v>31</v>
      </c>
      <c r="B15" s="5"/>
      <c r="G15" s="6"/>
      <c r="H15" s="6" t="s">
        <v>32</v>
      </c>
      <c r="I15" s="11"/>
    </row>
    <row r="16" spans="1:10" ht="14.25" x14ac:dyDescent="0.2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ht="14.25" x14ac:dyDescent="0.2">
      <c r="A17" s="12"/>
      <c r="B17" s="5"/>
      <c r="G17" s="6" t="s">
        <v>34</v>
      </c>
      <c r="H17" s="5"/>
      <c r="I17" s="11">
        <v>2728816.6400000001</v>
      </c>
    </row>
    <row r="18" spans="1:14" ht="14.25" x14ac:dyDescent="0.2">
      <c r="G18" s="6" t="s">
        <v>10</v>
      </c>
      <c r="H18" s="5"/>
      <c r="I18" s="11">
        <v>0</v>
      </c>
    </row>
    <row r="19" spans="1:14" ht="14.25" x14ac:dyDescent="0.2">
      <c r="A19" s="5"/>
      <c r="G19" s="6" t="s">
        <v>35</v>
      </c>
      <c r="H19" s="5"/>
      <c r="I19" s="11"/>
    </row>
    <row r="20" spans="1:14" ht="14.25" x14ac:dyDescent="0.2">
      <c r="D20" s="5"/>
      <c r="G20" s="6" t="s">
        <v>36</v>
      </c>
      <c r="I20" s="11"/>
    </row>
    <row r="21" spans="1:14" ht="14.25" x14ac:dyDescent="0.2">
      <c r="G21" s="6"/>
      <c r="H21" s="6" t="s">
        <v>37</v>
      </c>
      <c r="I21" s="11"/>
      <c r="N21" s="5"/>
    </row>
    <row r="22" spans="1:14" ht="14.25" x14ac:dyDescent="0.2">
      <c r="G22" s="6"/>
      <c r="H22" s="6" t="s">
        <v>38</v>
      </c>
      <c r="I22" s="11"/>
    </row>
    <row r="23" spans="1:14" ht="14.25" x14ac:dyDescent="0.2">
      <c r="G23" s="6"/>
      <c r="H23" s="6" t="s">
        <v>39</v>
      </c>
      <c r="I23" s="11"/>
      <c r="N23" s="5"/>
    </row>
    <row r="24" spans="1:14" ht="14.25" x14ac:dyDescent="0.2">
      <c r="A24" s="4" t="s">
        <v>40</v>
      </c>
      <c r="H24" s="6" t="s">
        <v>41</v>
      </c>
      <c r="I24" s="11"/>
    </row>
    <row r="25" spans="1:14" ht="14.25" x14ac:dyDescent="0.2">
      <c r="A25" s="6" t="s">
        <v>42</v>
      </c>
      <c r="B25" s="5">
        <f>B8+E7+I16+B45</f>
        <v>31310386.16</v>
      </c>
      <c r="H25" s="6" t="s">
        <v>43</v>
      </c>
      <c r="I25" s="11"/>
    </row>
    <row r="26" spans="1:14" ht="14.25" x14ac:dyDescent="0.2">
      <c r="A26" s="6" t="s">
        <v>44</v>
      </c>
      <c r="B26" s="5">
        <f>B4+E5+I18</f>
        <v>1638239</v>
      </c>
      <c r="G26" s="6"/>
      <c r="H26" s="6" t="s">
        <v>45</v>
      </c>
      <c r="I26" s="5"/>
    </row>
    <row r="27" spans="1:14" ht="14.25" x14ac:dyDescent="0.2">
      <c r="A27" s="6" t="s">
        <v>46</v>
      </c>
      <c r="B27" s="5">
        <f>$B$13+$E$10+$I$25</f>
        <v>188.5</v>
      </c>
      <c r="H27" s="6" t="s">
        <v>47</v>
      </c>
      <c r="I27" s="5"/>
    </row>
    <row r="28" spans="1:14" ht="14.25" x14ac:dyDescent="0.2">
      <c r="A28" s="6" t="s">
        <v>48</v>
      </c>
      <c r="B28" s="5">
        <f>B12+E8+I26</f>
        <v>188.5</v>
      </c>
    </row>
    <row r="29" spans="1:14" ht="14.25" x14ac:dyDescent="0.2">
      <c r="A29" s="6"/>
      <c r="B29" s="5"/>
    </row>
    <row r="30" spans="1:14" ht="14.25" x14ac:dyDescent="0.2">
      <c r="G30" s="6"/>
      <c r="H30" s="6"/>
      <c r="I30" s="5"/>
    </row>
    <row r="31" spans="1:14" s="3" customFormat="1" x14ac:dyDescent="0.15">
      <c r="J31" s="2"/>
    </row>
    <row r="32" spans="1:14" ht="15.75" x14ac:dyDescent="0.25">
      <c r="A32" s="1" t="s">
        <v>49</v>
      </c>
      <c r="G32" s="14"/>
    </row>
    <row r="33" spans="1:23" s="3" customFormat="1" ht="14.25" x14ac:dyDescent="0.2">
      <c r="A33" s="4" t="s">
        <v>50</v>
      </c>
      <c r="B33" s="2"/>
      <c r="D33" s="4" t="s">
        <v>51</v>
      </c>
      <c r="E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ht="14.25" x14ac:dyDescent="0.2">
      <c r="A34" s="6" t="s">
        <v>52</v>
      </c>
      <c r="B34" s="13">
        <v>150</v>
      </c>
      <c r="D34" s="6" t="s">
        <v>53</v>
      </c>
      <c r="E34" s="5">
        <v>-233165</v>
      </c>
      <c r="G34" s="14"/>
      <c r="H34" s="5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ht="14.25" x14ac:dyDescent="0.2">
      <c r="A35" s="6" t="s">
        <v>54</v>
      </c>
      <c r="B35" s="13"/>
      <c r="D35" s="6" t="s">
        <v>55</v>
      </c>
      <c r="E35" s="15">
        <v>-34275</v>
      </c>
      <c r="G35" s="16"/>
      <c r="H35" s="5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ht="14.25" x14ac:dyDescent="0.2">
      <c r="A36" s="6" t="s">
        <v>56</v>
      </c>
      <c r="B36" s="13"/>
      <c r="D36" s="6" t="s">
        <v>57</v>
      </c>
      <c r="E36" s="15">
        <v>-372</v>
      </c>
      <c r="G36" s="5"/>
      <c r="H36" s="5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ht="14.25" x14ac:dyDescent="0.2">
      <c r="A37" s="6" t="s">
        <v>58</v>
      </c>
      <c r="B37" s="13"/>
      <c r="D37" s="6" t="s">
        <v>59</v>
      </c>
      <c r="E37" s="5">
        <v>388</v>
      </c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ht="14.25" x14ac:dyDescent="0.2">
      <c r="A38" s="6" t="s">
        <v>60</v>
      </c>
      <c r="B38" s="13">
        <f>SUM(B34:B37)</f>
        <v>150</v>
      </c>
      <c r="D38" s="2"/>
      <c r="E38" s="2"/>
      <c r="G38" s="5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ht="14.25" x14ac:dyDescent="0.2">
      <c r="A39" s="6" t="s">
        <v>61</v>
      </c>
      <c r="B39" s="10"/>
      <c r="D39" s="4" t="s">
        <v>62</v>
      </c>
    </row>
    <row r="40" spans="1:23" ht="14.25" x14ac:dyDescent="0.2">
      <c r="A40" s="6" t="s">
        <v>63</v>
      </c>
      <c r="B40" s="10"/>
      <c r="D40" s="6" t="s">
        <v>64</v>
      </c>
      <c r="E40" s="5">
        <v>2633004</v>
      </c>
    </row>
    <row r="41" spans="1:23" s="3" customFormat="1" ht="14.25" x14ac:dyDescent="0.2">
      <c r="A41" s="2"/>
      <c r="B41" s="2"/>
      <c r="D41" s="6" t="s">
        <v>65</v>
      </c>
      <c r="E41" s="5">
        <v>2754</v>
      </c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ht="14.25" x14ac:dyDescent="0.2">
      <c r="A42" s="2"/>
      <c r="B42" s="17"/>
      <c r="D42" s="6" t="s">
        <v>66</v>
      </c>
      <c r="E42" s="5">
        <v>2754</v>
      </c>
      <c r="G42" s="5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ht="14.25" x14ac:dyDescent="0.2">
      <c r="D43" s="6" t="s">
        <v>67</v>
      </c>
      <c r="E43" s="5">
        <v>0</v>
      </c>
      <c r="G43" s="5"/>
    </row>
    <row r="44" spans="1:23" ht="14.25" x14ac:dyDescent="0.2">
      <c r="A44" s="5"/>
      <c r="D44" s="6" t="s">
        <v>71</v>
      </c>
      <c r="E44" s="5">
        <f>E40-E45</f>
        <v>2754</v>
      </c>
    </row>
    <row r="45" spans="1:23" ht="14.25" x14ac:dyDescent="0.2">
      <c r="A45" s="14"/>
      <c r="B45" s="5"/>
      <c r="C45" s="5"/>
      <c r="D45" s="6" t="s">
        <v>70</v>
      </c>
      <c r="E45" s="15">
        <v>2630250</v>
      </c>
    </row>
    <row r="46" spans="1:23" ht="14.25" x14ac:dyDescent="0.2">
      <c r="A46" s="14"/>
      <c r="B46" s="5"/>
      <c r="C46" s="5"/>
      <c r="E46" s="5"/>
    </row>
    <row r="47" spans="1:23" ht="14.25" x14ac:dyDescent="0.2">
      <c r="A47" s="14"/>
      <c r="B47" s="5"/>
      <c r="C47" s="18"/>
      <c r="F47" s="18"/>
      <c r="G47" s="16"/>
      <c r="H47" s="16"/>
      <c r="I47" s="16"/>
    </row>
    <row r="48" spans="1:23" ht="14.25" x14ac:dyDescent="0.2">
      <c r="A48" s="14"/>
      <c r="B48" s="5"/>
      <c r="F48" s="13"/>
      <c r="G48" s="19"/>
      <c r="H48" s="20"/>
      <c r="I48" s="21"/>
    </row>
    <row r="49" spans="1:9" ht="14.25" x14ac:dyDescent="0.2">
      <c r="A49" s="14"/>
      <c r="B49" s="5"/>
      <c r="F49" s="13"/>
      <c r="G49" s="19"/>
      <c r="H49" s="20"/>
      <c r="I49" s="21"/>
    </row>
    <row r="50" spans="1:9" x14ac:dyDescent="0.15">
      <c r="A50" s="19"/>
      <c r="B50" s="13"/>
      <c r="C50" s="13"/>
      <c r="F50" s="13"/>
      <c r="G50" s="19"/>
      <c r="H50" s="20"/>
      <c r="I50" s="21"/>
    </row>
  </sheetData>
  <phoneticPr fontId="19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3"/>
  <dimension ref="A1:W53"/>
  <sheetViews>
    <sheetView workbookViewId="0">
      <selection activeCell="B26" sqref="B26"/>
    </sheetView>
  </sheetViews>
  <sheetFormatPr defaultColWidth="8.875" defaultRowHeight="13.5" x14ac:dyDescent="0.15"/>
  <cols>
    <col min="1" max="1" width="25.5" style="2" customWidth="1"/>
    <col min="2" max="2" width="21" style="2" customWidth="1"/>
    <col min="3" max="3" width="3.375" style="3" customWidth="1"/>
    <col min="4" max="4" width="22.125" style="2" customWidth="1"/>
    <col min="5" max="5" width="22" style="2" customWidth="1"/>
    <col min="6" max="6" width="1.875" style="3" customWidth="1"/>
    <col min="7" max="7" width="24.625" style="2" customWidth="1"/>
    <col min="8" max="8" width="19.5" style="2" customWidth="1"/>
    <col min="9" max="9" width="21.625" style="2" customWidth="1"/>
    <col min="10" max="10" width="7.125" style="2" customWidth="1"/>
    <col min="11" max="13" width="8.875" style="2"/>
    <col min="14" max="14" width="21.5" style="2" bestFit="1" customWidth="1"/>
    <col min="15" max="16384" width="8.875" style="2"/>
  </cols>
  <sheetData>
    <row r="1" spans="1:10" ht="18" customHeight="1" x14ac:dyDescent="0.25">
      <c r="A1" s="1" t="s">
        <v>0</v>
      </c>
    </row>
    <row r="2" spans="1:10" ht="14.25" x14ac:dyDescent="0.2">
      <c r="A2" s="4" t="s">
        <v>68</v>
      </c>
      <c r="D2" s="4" t="s">
        <v>69</v>
      </c>
      <c r="G2" s="4" t="s">
        <v>1</v>
      </c>
      <c r="I2" s="5"/>
    </row>
    <row r="3" spans="1:10" ht="14.25" x14ac:dyDescent="0.2">
      <c r="A3" s="6" t="s">
        <v>2</v>
      </c>
      <c r="B3" s="5">
        <v>20930160.170000002</v>
      </c>
      <c r="D3" s="6" t="s">
        <v>2</v>
      </c>
      <c r="E3" s="7">
        <v>14824746.59</v>
      </c>
      <c r="G3" s="6" t="s">
        <v>3</v>
      </c>
      <c r="I3" s="8" t="s">
        <v>4</v>
      </c>
      <c r="J3" s="6" t="s">
        <v>5</v>
      </c>
    </row>
    <row r="4" spans="1:10" ht="14.25" x14ac:dyDescent="0.2">
      <c r="A4" s="6" t="s">
        <v>6</v>
      </c>
      <c r="B4" s="7">
        <v>55319399.710000001</v>
      </c>
      <c r="D4" s="6" t="s">
        <v>7</v>
      </c>
      <c r="E4" s="26">
        <v>4745581.58</v>
      </c>
      <c r="H4" s="6" t="s">
        <v>81</v>
      </c>
      <c r="I4" s="9">
        <v>14</v>
      </c>
      <c r="J4" s="9">
        <v>-2</v>
      </c>
    </row>
    <row r="5" spans="1:10" ht="14.25" x14ac:dyDescent="0.2">
      <c r="A5" s="6" t="s">
        <v>9</v>
      </c>
      <c r="B5" s="5">
        <f>B4+B6</f>
        <v>104256849.46000001</v>
      </c>
      <c r="D5" s="6" t="s">
        <v>10</v>
      </c>
      <c r="E5" s="5">
        <v>10079165</v>
      </c>
      <c r="H5" s="6" t="s">
        <v>87</v>
      </c>
      <c r="I5" s="9">
        <v>4</v>
      </c>
      <c r="J5" s="9"/>
    </row>
    <row r="6" spans="1:10" ht="14.25" x14ac:dyDescent="0.2">
      <c r="A6" s="6" t="s">
        <v>7</v>
      </c>
      <c r="B6" s="5">
        <v>48937449.75</v>
      </c>
      <c r="D6" s="6" t="s">
        <v>12</v>
      </c>
      <c r="E6" s="5"/>
      <c r="H6" s="6" t="s">
        <v>15</v>
      </c>
      <c r="I6" s="9">
        <v>16</v>
      </c>
      <c r="J6" s="9">
        <v>-1</v>
      </c>
    </row>
    <row r="7" spans="1:10" ht="14.25" x14ac:dyDescent="0.2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/>
      <c r="J7" s="9">
        <v>-4</v>
      </c>
    </row>
    <row r="8" spans="1:10" ht="14.25" x14ac:dyDescent="0.2">
      <c r="A8" s="6" t="s">
        <v>14</v>
      </c>
      <c r="B8" s="5">
        <v>111491673.37</v>
      </c>
      <c r="D8" s="6" t="s">
        <v>16</v>
      </c>
      <c r="E8" s="7">
        <v>827.2</v>
      </c>
      <c r="G8" s="6"/>
      <c r="H8" s="6"/>
      <c r="I8" s="9"/>
    </row>
    <row r="9" spans="1:10" ht="14.25" x14ac:dyDescent="0.2">
      <c r="A9" s="6" t="s">
        <v>18</v>
      </c>
      <c r="B9" s="5">
        <v>7289.58</v>
      </c>
      <c r="D9" s="6" t="s">
        <v>19</v>
      </c>
      <c r="E9" s="10">
        <v>879</v>
      </c>
      <c r="H9" s="6"/>
    </row>
    <row r="10" spans="1:10" ht="14.25" x14ac:dyDescent="0.2">
      <c r="A10" s="6" t="s">
        <v>20</v>
      </c>
      <c r="B10" s="5">
        <v>28000000</v>
      </c>
      <c r="D10" s="6" t="s">
        <v>21</v>
      </c>
      <c r="E10" s="5">
        <f>E8+'20180621_Open'!E10</f>
        <v>14240.800000000001</v>
      </c>
      <c r="G10" s="6"/>
      <c r="H10" s="6" t="s">
        <v>22</v>
      </c>
      <c r="I10" s="10">
        <f>SUM(I4:I7)</f>
        <v>34</v>
      </c>
    </row>
    <row r="11" spans="1:10" ht="14.25" x14ac:dyDescent="0.2">
      <c r="A11" s="6" t="s">
        <v>23</v>
      </c>
      <c r="B11" s="5">
        <f>B9+'20180621_Open'!B11</f>
        <v>133727.30999999997</v>
      </c>
      <c r="D11" s="6"/>
      <c r="E11" s="5"/>
      <c r="G11" s="6"/>
      <c r="H11" s="6" t="s">
        <v>24</v>
      </c>
      <c r="I11" s="10">
        <f>SUM(J4:J7)</f>
        <v>-7</v>
      </c>
    </row>
    <row r="12" spans="1:10" ht="14.25" x14ac:dyDescent="0.2">
      <c r="A12" s="6" t="s">
        <v>16</v>
      </c>
      <c r="B12" s="7">
        <v>2122.9699999999998</v>
      </c>
      <c r="E12" s="5"/>
      <c r="G12" s="6" t="s">
        <v>26</v>
      </c>
      <c r="I12" s="5"/>
    </row>
    <row r="13" spans="1:10" ht="14.25" x14ac:dyDescent="0.2">
      <c r="A13" s="6" t="s">
        <v>21</v>
      </c>
      <c r="B13" s="5">
        <f>B12+'20180621_Open'!B13</f>
        <v>26939.02</v>
      </c>
      <c r="E13" s="5"/>
      <c r="G13" s="6"/>
      <c r="H13" s="6" t="s">
        <v>28</v>
      </c>
      <c r="I13" s="11"/>
    </row>
    <row r="14" spans="1:10" ht="14.25" x14ac:dyDescent="0.2">
      <c r="A14" s="6" t="s">
        <v>29</v>
      </c>
      <c r="B14" s="10">
        <v>21342361</v>
      </c>
      <c r="G14" s="6"/>
      <c r="H14" s="6" t="s">
        <v>30</v>
      </c>
      <c r="I14" s="11"/>
    </row>
    <row r="15" spans="1:10" ht="14.25" x14ac:dyDescent="0.2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ht="14.25" x14ac:dyDescent="0.2">
      <c r="A16" s="6" t="s">
        <v>33</v>
      </c>
      <c r="B16" s="5"/>
      <c r="G16" s="6" t="s">
        <v>14</v>
      </c>
      <c r="H16" s="5"/>
      <c r="I16" s="11">
        <v>7728816.6399999997</v>
      </c>
    </row>
    <row r="17" spans="1:14" ht="14.25" x14ac:dyDescent="0.2">
      <c r="A17" s="12"/>
      <c r="B17" s="5"/>
      <c r="G17" s="6" t="s">
        <v>34</v>
      </c>
      <c r="H17" s="5"/>
      <c r="I17" s="11">
        <v>3335974.18</v>
      </c>
    </row>
    <row r="18" spans="1:14" ht="14.25" x14ac:dyDescent="0.2">
      <c r="G18" s="6" t="s">
        <v>10</v>
      </c>
      <c r="H18" s="5"/>
      <c r="I18" s="11">
        <v>3914658</v>
      </c>
    </row>
    <row r="19" spans="1:14" ht="14.25" x14ac:dyDescent="0.2">
      <c r="A19" s="5"/>
      <c r="G19" s="6" t="s">
        <v>35</v>
      </c>
      <c r="H19" s="5"/>
      <c r="I19" s="11">
        <f>I17+I18-I16</f>
        <v>-478184.45999999996</v>
      </c>
    </row>
    <row r="20" spans="1:14" ht="14.25" x14ac:dyDescent="0.2">
      <c r="D20" s="5"/>
      <c r="G20" s="6" t="s">
        <v>36</v>
      </c>
      <c r="I20" s="11"/>
    </row>
    <row r="21" spans="1:14" ht="14.25" x14ac:dyDescent="0.2">
      <c r="G21" s="6"/>
      <c r="H21" s="6" t="s">
        <v>38</v>
      </c>
      <c r="I21" s="11">
        <v>8833.07</v>
      </c>
      <c r="N21" s="5"/>
    </row>
    <row r="22" spans="1:14" ht="14.25" x14ac:dyDescent="0.2">
      <c r="G22" s="6"/>
      <c r="H22" s="6" t="s">
        <v>39</v>
      </c>
      <c r="I22" s="11"/>
    </row>
    <row r="23" spans="1:14" ht="14.25" x14ac:dyDescent="0.2">
      <c r="G23" s="6"/>
      <c r="H23" s="6" t="s">
        <v>41</v>
      </c>
      <c r="I23" s="11"/>
      <c r="N23" s="5"/>
    </row>
    <row r="24" spans="1:14" ht="14.25" x14ac:dyDescent="0.2">
      <c r="A24" s="4" t="s">
        <v>40</v>
      </c>
      <c r="H24" s="6" t="s">
        <v>43</v>
      </c>
      <c r="I24" s="11">
        <f>SUM(I21:I23)</f>
        <v>8833.07</v>
      </c>
    </row>
    <row r="25" spans="1:14" ht="14.25" x14ac:dyDescent="0.2">
      <c r="A25" s="6" t="s">
        <v>42</v>
      </c>
      <c r="B25" s="5">
        <f>B8+E7+I16</f>
        <v>131310386.16000001</v>
      </c>
      <c r="H25" s="6" t="s">
        <v>45</v>
      </c>
      <c r="I25" s="5">
        <v>267.05</v>
      </c>
    </row>
    <row r="26" spans="1:14" ht="14.25" x14ac:dyDescent="0.2">
      <c r="A26" s="6" t="s">
        <v>44</v>
      </c>
      <c r="B26" s="5">
        <f>B4+E5+I18</f>
        <v>69313222.710000008</v>
      </c>
      <c r="G26" s="6"/>
      <c r="H26" s="6" t="s">
        <v>47</v>
      </c>
      <c r="I26" s="5"/>
    </row>
    <row r="27" spans="1:14" ht="14.25" x14ac:dyDescent="0.2">
      <c r="A27" s="6" t="s">
        <v>46</v>
      </c>
      <c r="B27" s="5">
        <f>$B$13+$E$10+$I$24</f>
        <v>50012.89</v>
      </c>
    </row>
    <row r="28" spans="1:14" ht="14.25" x14ac:dyDescent="0.2">
      <c r="A28" s="6" t="s">
        <v>48</v>
      </c>
      <c r="B28" s="5">
        <f>B12+E8+I25</f>
        <v>3217.2200000000003</v>
      </c>
    </row>
    <row r="29" spans="1:14" ht="14.25" x14ac:dyDescent="0.2">
      <c r="A29" s="6"/>
      <c r="B29" s="5"/>
    </row>
    <row r="30" spans="1:14" ht="14.25" x14ac:dyDescent="0.2">
      <c r="G30" s="6"/>
      <c r="H30" s="6"/>
      <c r="I30" s="5"/>
    </row>
    <row r="31" spans="1:14" s="3" customFormat="1" x14ac:dyDescent="0.15">
      <c r="J31" s="2"/>
    </row>
    <row r="32" spans="1:14" ht="15.75" x14ac:dyDescent="0.25">
      <c r="A32" s="1" t="s">
        <v>49</v>
      </c>
      <c r="G32" s="14"/>
    </row>
    <row r="33" spans="1:23" s="3" customFormat="1" ht="14.25" x14ac:dyDescent="0.2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ht="14.25" x14ac:dyDescent="0.2">
      <c r="A34" s="6" t="s">
        <v>56</v>
      </c>
      <c r="B34" s="13">
        <v>1857</v>
      </c>
      <c r="D34" s="6" t="s">
        <v>53</v>
      </c>
      <c r="E34" s="5">
        <v>1963417</v>
      </c>
      <c r="G34" s="6" t="s">
        <v>56</v>
      </c>
      <c r="H34" s="23">
        <v>19.11</v>
      </c>
      <c r="I34" s="6" t="s">
        <v>56</v>
      </c>
      <c r="J34" s="23">
        <v>21.79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ht="14.25" x14ac:dyDescent="0.2">
      <c r="A35" s="6" t="s">
        <v>84</v>
      </c>
      <c r="B35" s="13">
        <v>1966</v>
      </c>
      <c r="D35" s="6" t="s">
        <v>55</v>
      </c>
      <c r="E35" s="15">
        <v>895725</v>
      </c>
      <c r="G35" s="6" t="s">
        <v>84</v>
      </c>
      <c r="H35" s="23">
        <v>20.09</v>
      </c>
      <c r="I35" s="6" t="s">
        <v>84</v>
      </c>
      <c r="J35" s="23">
        <v>21.38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ht="14.25" x14ac:dyDescent="0.2">
      <c r="A36" s="6" t="s">
        <v>58</v>
      </c>
      <c r="B36" s="13">
        <v>1904</v>
      </c>
      <c r="D36" s="6" t="s">
        <v>57</v>
      </c>
      <c r="E36" s="15">
        <v>14455</v>
      </c>
      <c r="G36" s="6" t="s">
        <v>58</v>
      </c>
      <c r="H36" s="23">
        <v>20.13</v>
      </c>
      <c r="I36" s="6" t="s">
        <v>58</v>
      </c>
      <c r="J36" s="23">
        <v>20.77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ht="14.25" x14ac:dyDescent="0.2">
      <c r="A37" s="6" t="s">
        <v>76</v>
      </c>
      <c r="B37" s="13">
        <v>1210</v>
      </c>
      <c r="D37" s="6" t="s">
        <v>59</v>
      </c>
      <c r="E37" s="5">
        <v>-6474</v>
      </c>
      <c r="G37" s="6" t="s">
        <v>76</v>
      </c>
      <c r="H37" s="23">
        <v>20.420000000000002</v>
      </c>
      <c r="I37" s="6" t="s">
        <v>76</v>
      </c>
      <c r="J37" s="23">
        <v>20.75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ht="14.25" x14ac:dyDescent="0.2">
      <c r="A38" s="6" t="s">
        <v>43</v>
      </c>
      <c r="B38" s="13">
        <f>SUM(B34:B37)</f>
        <v>6937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ht="14.25" x14ac:dyDescent="0.2">
      <c r="A39" s="6" t="s">
        <v>61</v>
      </c>
      <c r="B39" s="13">
        <v>3353</v>
      </c>
      <c r="D39" s="4" t="s">
        <v>62</v>
      </c>
      <c r="G39" s="4" t="s">
        <v>73</v>
      </c>
      <c r="H39" s="22"/>
    </row>
    <row r="40" spans="1:23" ht="14.25" x14ac:dyDescent="0.2">
      <c r="A40" s="6" t="s">
        <v>63</v>
      </c>
      <c r="B40" s="13">
        <v>-3584</v>
      </c>
      <c r="D40" s="6" t="s">
        <v>64</v>
      </c>
      <c r="E40" s="5">
        <v>3269711</v>
      </c>
      <c r="G40" s="6" t="s">
        <v>56</v>
      </c>
      <c r="H40" s="22">
        <v>0</v>
      </c>
    </row>
    <row r="41" spans="1:23" s="3" customFormat="1" ht="14.25" x14ac:dyDescent="0.2">
      <c r="A41" s="2"/>
      <c r="B41" s="2"/>
      <c r="D41" s="6" t="s">
        <v>65</v>
      </c>
      <c r="E41" s="5">
        <v>39623</v>
      </c>
      <c r="G41" s="6" t="s">
        <v>84</v>
      </c>
      <c r="H41" s="22">
        <v>3.0000000000000001E-3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ht="14.25" x14ac:dyDescent="0.2">
      <c r="A42" s="4" t="s">
        <v>85</v>
      </c>
      <c r="B42" s="17"/>
      <c r="D42" s="6" t="s">
        <v>66</v>
      </c>
      <c r="E42" s="5">
        <v>-6740</v>
      </c>
      <c r="G42" s="6" t="s">
        <v>58</v>
      </c>
      <c r="H42" s="22">
        <v>1.6E-2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ht="14.25" x14ac:dyDescent="0.2">
      <c r="A43" s="6" t="s">
        <v>56</v>
      </c>
      <c r="B43" s="13">
        <v>2082</v>
      </c>
      <c r="D43" s="6" t="s">
        <v>67</v>
      </c>
      <c r="E43" s="5">
        <v>46362</v>
      </c>
      <c r="G43" s="6" t="s">
        <v>76</v>
      </c>
      <c r="H43" s="22">
        <v>2.5999999999999999E-2</v>
      </c>
    </row>
    <row r="44" spans="1:23" ht="14.25" x14ac:dyDescent="0.2">
      <c r="A44" s="6" t="s">
        <v>84</v>
      </c>
      <c r="B44" s="13">
        <v>2019</v>
      </c>
      <c r="D44" s="6" t="s">
        <v>71</v>
      </c>
      <c r="E44" s="5">
        <f>E40-E45</f>
        <v>639461</v>
      </c>
    </row>
    <row r="45" spans="1:23" ht="14.25" x14ac:dyDescent="0.2">
      <c r="A45" s="6" t="s">
        <v>58</v>
      </c>
      <c r="B45" s="13">
        <v>1871</v>
      </c>
      <c r="C45" s="5"/>
      <c r="D45" s="6" t="s">
        <v>70</v>
      </c>
      <c r="E45" s="15">
        <v>2630250</v>
      </c>
      <c r="G45" s="4" t="s">
        <v>77</v>
      </c>
    </row>
    <row r="46" spans="1:23" ht="14.25" x14ac:dyDescent="0.2">
      <c r="A46" s="6" t="s">
        <v>76</v>
      </c>
      <c r="B46" s="13">
        <v>1190</v>
      </c>
      <c r="C46" s="5"/>
      <c r="D46" s="6" t="s">
        <v>86</v>
      </c>
      <c r="E46" s="5">
        <v>3563419</v>
      </c>
      <c r="H46" s="25" t="s">
        <v>78</v>
      </c>
      <c r="I46" s="25" t="s">
        <v>79</v>
      </c>
      <c r="J46" s="25" t="s">
        <v>80</v>
      </c>
    </row>
    <row r="47" spans="1:23" ht="14.25" x14ac:dyDescent="0.2">
      <c r="A47" s="6" t="s">
        <v>43</v>
      </c>
      <c r="B47" s="13">
        <f>SUM(B43:B46)</f>
        <v>7162</v>
      </c>
      <c r="C47" s="18"/>
      <c r="D47" s="6" t="s">
        <v>89</v>
      </c>
      <c r="E47" s="5">
        <f>E46-E45</f>
        <v>933169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ht="14.25" x14ac:dyDescent="0.2">
      <c r="A48" s="14"/>
      <c r="B48" s="5"/>
      <c r="E48" s="15"/>
      <c r="F48" s="13"/>
      <c r="G48" s="6" t="s">
        <v>88</v>
      </c>
      <c r="H48" s="13">
        <v>0</v>
      </c>
      <c r="I48" s="13">
        <v>-15</v>
      </c>
      <c r="J48" s="13">
        <v>-43</v>
      </c>
    </row>
    <row r="49" spans="1:10" ht="14.25" x14ac:dyDescent="0.2">
      <c r="A49" s="14"/>
      <c r="B49" s="5"/>
      <c r="E49" s="15"/>
      <c r="F49" s="13"/>
      <c r="G49" s="6" t="s">
        <v>58</v>
      </c>
      <c r="H49" s="13">
        <v>0</v>
      </c>
      <c r="I49" s="13">
        <v>-25</v>
      </c>
      <c r="J49" s="13">
        <v>-83</v>
      </c>
    </row>
    <row r="50" spans="1:10" ht="14.25" x14ac:dyDescent="0.2">
      <c r="A50" s="19"/>
      <c r="B50" s="13"/>
      <c r="C50" s="13"/>
      <c r="D50" s="15"/>
      <c r="E50" s="15"/>
      <c r="F50" s="13"/>
      <c r="G50" s="6" t="s">
        <v>76</v>
      </c>
      <c r="H50" s="13">
        <v>1</v>
      </c>
      <c r="I50" s="13">
        <v>-37</v>
      </c>
      <c r="J50" s="13">
        <v>-176</v>
      </c>
    </row>
    <row r="51" spans="1:10" x14ac:dyDescent="0.15">
      <c r="D51" s="15"/>
      <c r="E51" s="15"/>
    </row>
    <row r="53" spans="1:10" x14ac:dyDescent="0.1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4"/>
  <dimension ref="A1:W53"/>
  <sheetViews>
    <sheetView topLeftCell="A19" workbookViewId="0">
      <selection activeCell="I41" sqref="I41"/>
    </sheetView>
  </sheetViews>
  <sheetFormatPr defaultColWidth="8.875" defaultRowHeight="13.5" x14ac:dyDescent="0.15"/>
  <cols>
    <col min="1" max="1" width="25.5" style="2" customWidth="1"/>
    <col min="2" max="2" width="21" style="2" customWidth="1"/>
    <col min="3" max="3" width="3.375" style="3" customWidth="1"/>
    <col min="4" max="4" width="22.125" style="2" customWidth="1"/>
    <col min="5" max="5" width="22" style="2" customWidth="1"/>
    <col min="6" max="6" width="1.875" style="3" customWidth="1"/>
    <col min="7" max="7" width="24.625" style="2" customWidth="1"/>
    <col min="8" max="8" width="19.5" style="2" customWidth="1"/>
    <col min="9" max="9" width="21.625" style="2" customWidth="1"/>
    <col min="10" max="10" width="7.125" style="2" customWidth="1"/>
    <col min="11" max="13" width="8.875" style="2"/>
    <col min="14" max="14" width="21.5" style="2" bestFit="1" customWidth="1"/>
    <col min="15" max="16384" width="8.875" style="2"/>
  </cols>
  <sheetData>
    <row r="1" spans="1:10" ht="18" customHeight="1" x14ac:dyDescent="0.25">
      <c r="A1" s="1" t="s">
        <v>0</v>
      </c>
    </row>
    <row r="2" spans="1:10" ht="14.25" x14ac:dyDescent="0.2">
      <c r="A2" s="4" t="s">
        <v>68</v>
      </c>
      <c r="D2" s="4" t="s">
        <v>69</v>
      </c>
      <c r="G2" s="4" t="s">
        <v>1</v>
      </c>
      <c r="I2" s="5"/>
    </row>
    <row r="3" spans="1:10" ht="14.25" x14ac:dyDescent="0.2">
      <c r="A3" s="6" t="s">
        <v>2</v>
      </c>
      <c r="B3" s="5">
        <v>9988176.3100000005</v>
      </c>
      <c r="D3" s="6" t="s">
        <v>2</v>
      </c>
      <c r="E3" s="7">
        <v>13482486.529999999</v>
      </c>
      <c r="G3" s="6" t="s">
        <v>3</v>
      </c>
      <c r="I3" s="8" t="s">
        <v>4</v>
      </c>
      <c r="J3" s="6" t="s">
        <v>5</v>
      </c>
    </row>
    <row r="4" spans="1:10" ht="14.25" x14ac:dyDescent="0.2">
      <c r="A4" s="6" t="s">
        <v>6</v>
      </c>
      <c r="B4" s="7">
        <v>60363978.210000001</v>
      </c>
      <c r="D4" s="6" t="s">
        <v>7</v>
      </c>
      <c r="E4" s="26">
        <v>3185606.1</v>
      </c>
      <c r="H4" s="6" t="s">
        <v>81</v>
      </c>
      <c r="I4" s="9">
        <v>11</v>
      </c>
      <c r="J4" s="9">
        <v>-1</v>
      </c>
    </row>
    <row r="5" spans="1:10" ht="14.25" x14ac:dyDescent="0.2">
      <c r="A5" s="6" t="s">
        <v>9</v>
      </c>
      <c r="B5" s="5">
        <f>B4+B6</f>
        <v>105656007.44</v>
      </c>
      <c r="D5" s="6" t="s">
        <v>10</v>
      </c>
      <c r="E5" s="5">
        <v>10296880.43</v>
      </c>
      <c r="H5" s="6" t="s">
        <v>87</v>
      </c>
      <c r="I5" s="9">
        <v>4</v>
      </c>
      <c r="J5" s="9"/>
    </row>
    <row r="6" spans="1:10" ht="14.25" x14ac:dyDescent="0.2">
      <c r="A6" s="6" t="s">
        <v>7</v>
      </c>
      <c r="B6" s="5">
        <v>45292029.229999997</v>
      </c>
      <c r="D6" s="6" t="s">
        <v>12</v>
      </c>
      <c r="E6" s="5"/>
      <c r="H6" s="6" t="s">
        <v>15</v>
      </c>
      <c r="I6" s="9">
        <v>18</v>
      </c>
      <c r="J6" s="9">
        <v>-2</v>
      </c>
    </row>
    <row r="7" spans="1:10" ht="14.25" x14ac:dyDescent="0.2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-4</v>
      </c>
    </row>
    <row r="8" spans="1:10" ht="14.25" x14ac:dyDescent="0.2">
      <c r="A8" s="6" t="s">
        <v>14</v>
      </c>
      <c r="B8" s="5">
        <v>112991673.37</v>
      </c>
      <c r="D8" s="6" t="s">
        <v>16</v>
      </c>
      <c r="E8" s="7">
        <v>1188.8</v>
      </c>
      <c r="G8" s="6"/>
      <c r="H8" s="6"/>
      <c r="I8" s="9"/>
    </row>
    <row r="9" spans="1:10" ht="14.25" x14ac:dyDescent="0.2">
      <c r="A9" s="6" t="s">
        <v>18</v>
      </c>
      <c r="B9" s="5">
        <v>3852.92</v>
      </c>
      <c r="D9" s="6" t="s">
        <v>19</v>
      </c>
      <c r="E9" s="10">
        <v>1173</v>
      </c>
      <c r="H9" s="6"/>
    </row>
    <row r="10" spans="1:10" ht="14.25" x14ac:dyDescent="0.2">
      <c r="A10" s="6" t="s">
        <v>20</v>
      </c>
      <c r="B10" s="5">
        <v>35300000</v>
      </c>
      <c r="D10" s="6" t="s">
        <v>21</v>
      </c>
      <c r="E10" s="5">
        <f>E8+'20180620_Open'!E10</f>
        <v>13413.6</v>
      </c>
      <c r="G10" s="6"/>
      <c r="H10" s="6" t="s">
        <v>22</v>
      </c>
      <c r="I10" s="10">
        <f>SUM(I4:I7)</f>
        <v>33</v>
      </c>
    </row>
    <row r="11" spans="1:10" ht="14.25" x14ac:dyDescent="0.2">
      <c r="A11" s="6" t="s">
        <v>23</v>
      </c>
      <c r="B11" s="5">
        <f>B9+'20180620_Open'!B11</f>
        <v>126437.72999999997</v>
      </c>
      <c r="D11" s="6"/>
      <c r="E11" s="5"/>
      <c r="G11" s="6"/>
      <c r="H11" s="6" t="s">
        <v>24</v>
      </c>
      <c r="I11" s="10">
        <f>SUM(J4:J7)</f>
        <v>-7</v>
      </c>
    </row>
    <row r="12" spans="1:10" ht="14.25" x14ac:dyDescent="0.2">
      <c r="A12" s="6" t="s">
        <v>16</v>
      </c>
      <c r="B12" s="7">
        <v>2118.23</v>
      </c>
      <c r="E12" s="5"/>
      <c r="G12" s="6" t="s">
        <v>26</v>
      </c>
      <c r="I12" s="5"/>
    </row>
    <row r="13" spans="1:10" ht="14.25" x14ac:dyDescent="0.2">
      <c r="A13" s="6" t="s">
        <v>21</v>
      </c>
      <c r="B13" s="5">
        <f>B12+'20180620_Open'!B13</f>
        <v>24816.05</v>
      </c>
      <c r="E13" s="5"/>
      <c r="G13" s="6"/>
      <c r="H13" s="6" t="s">
        <v>28</v>
      </c>
      <c r="I13" s="11"/>
    </row>
    <row r="14" spans="1:10" ht="14.25" x14ac:dyDescent="0.2">
      <c r="A14" s="6" t="s">
        <v>29</v>
      </c>
      <c r="B14" s="10">
        <v>23127961</v>
      </c>
      <c r="G14" s="6"/>
      <c r="H14" s="6" t="s">
        <v>30</v>
      </c>
      <c r="I14" s="11"/>
    </row>
    <row r="15" spans="1:10" ht="14.25" x14ac:dyDescent="0.2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ht="14.25" x14ac:dyDescent="0.2">
      <c r="A16" s="6" t="s">
        <v>33</v>
      </c>
      <c r="B16" s="5"/>
      <c r="G16" s="6" t="s">
        <v>14</v>
      </c>
      <c r="H16" s="5"/>
      <c r="I16" s="11">
        <v>6228816.6399999997</v>
      </c>
    </row>
    <row r="17" spans="1:14" ht="14.25" x14ac:dyDescent="0.2">
      <c r="A17" s="12"/>
      <c r="B17" s="5"/>
      <c r="G17" s="6" t="s">
        <v>34</v>
      </c>
      <c r="H17" s="5"/>
      <c r="I17" s="11">
        <v>2518487.23</v>
      </c>
    </row>
    <row r="18" spans="1:14" ht="14.25" x14ac:dyDescent="0.2">
      <c r="G18" s="6" t="s">
        <v>10</v>
      </c>
      <c r="H18" s="5"/>
      <c r="I18" s="11">
        <v>3819321</v>
      </c>
    </row>
    <row r="19" spans="1:14" ht="14.25" x14ac:dyDescent="0.2">
      <c r="A19" s="5"/>
      <c r="G19" s="6" t="s">
        <v>35</v>
      </c>
      <c r="H19" s="5"/>
      <c r="I19" s="11">
        <f>I17+I18-I16</f>
        <v>108991.59000000078</v>
      </c>
    </row>
    <row r="20" spans="1:14" ht="14.25" x14ac:dyDescent="0.2">
      <c r="D20" s="5"/>
      <c r="G20" s="6" t="s">
        <v>36</v>
      </c>
      <c r="I20" s="11"/>
    </row>
    <row r="21" spans="1:14" ht="14.25" x14ac:dyDescent="0.2">
      <c r="G21" s="6"/>
      <c r="H21" s="6" t="s">
        <v>38</v>
      </c>
      <c r="I21" s="11">
        <v>8566.02</v>
      </c>
      <c r="N21" s="5"/>
    </row>
    <row r="22" spans="1:14" ht="14.25" x14ac:dyDescent="0.2">
      <c r="G22" s="6"/>
      <c r="H22" s="6" t="s">
        <v>39</v>
      </c>
      <c r="I22" s="11"/>
    </row>
    <row r="23" spans="1:14" ht="14.25" x14ac:dyDescent="0.2">
      <c r="G23" s="6"/>
      <c r="H23" s="6" t="s">
        <v>41</v>
      </c>
      <c r="I23" s="11"/>
      <c r="N23" s="5"/>
    </row>
    <row r="24" spans="1:14" ht="14.25" x14ac:dyDescent="0.2">
      <c r="A24" s="4" t="s">
        <v>40</v>
      </c>
      <c r="H24" s="6" t="s">
        <v>43</v>
      </c>
      <c r="I24" s="11">
        <f>SUM(I21:I23)</f>
        <v>8566.02</v>
      </c>
    </row>
    <row r="25" spans="1:14" ht="14.25" x14ac:dyDescent="0.2">
      <c r="A25" s="6" t="s">
        <v>42</v>
      </c>
      <c r="B25" s="5">
        <f>B8+E7+I16</f>
        <v>131310386.16000001</v>
      </c>
      <c r="H25" s="6" t="s">
        <v>45</v>
      </c>
      <c r="I25" s="5">
        <v>141.96</v>
      </c>
    </row>
    <row r="26" spans="1:14" ht="14.25" x14ac:dyDescent="0.2">
      <c r="A26" s="6" t="s">
        <v>44</v>
      </c>
      <c r="B26" s="5">
        <f>B4+E5+I18</f>
        <v>74480179.640000001</v>
      </c>
      <c r="G26" s="6"/>
      <c r="H26" s="6" t="s">
        <v>47</v>
      </c>
      <c r="I26" s="5"/>
    </row>
    <row r="27" spans="1:14" ht="14.25" x14ac:dyDescent="0.2">
      <c r="A27" s="6" t="s">
        <v>46</v>
      </c>
      <c r="B27" s="5">
        <f>$B$13+$E$10+$I$24</f>
        <v>46795.67</v>
      </c>
    </row>
    <row r="28" spans="1:14" ht="14.25" x14ac:dyDescent="0.2">
      <c r="A28" s="6" t="s">
        <v>48</v>
      </c>
      <c r="B28" s="5">
        <f>B12+E8+I25</f>
        <v>3448.99</v>
      </c>
    </row>
    <row r="29" spans="1:14" ht="14.25" x14ac:dyDescent="0.2">
      <c r="A29" s="6"/>
      <c r="B29" s="5"/>
    </row>
    <row r="30" spans="1:14" ht="14.25" x14ac:dyDescent="0.2">
      <c r="G30" s="6"/>
      <c r="H30" s="6"/>
      <c r="I30" s="5"/>
    </row>
    <row r="31" spans="1:14" s="3" customFormat="1" x14ac:dyDescent="0.15">
      <c r="J31" s="2"/>
    </row>
    <row r="32" spans="1:14" ht="15.75" x14ac:dyDescent="0.25">
      <c r="A32" s="1" t="s">
        <v>49</v>
      </c>
      <c r="G32" s="14"/>
    </row>
    <row r="33" spans="1:23" s="3" customFormat="1" ht="14.25" x14ac:dyDescent="0.2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ht="14.25" x14ac:dyDescent="0.2">
      <c r="A34" s="6" t="s">
        <v>56</v>
      </c>
      <c r="B34" s="13">
        <v>2082</v>
      </c>
      <c r="D34" s="6" t="s">
        <v>53</v>
      </c>
      <c r="E34" s="5">
        <v>-373536</v>
      </c>
      <c r="G34" s="6" t="s">
        <v>56</v>
      </c>
      <c r="H34" s="23">
        <v>21.79</v>
      </c>
      <c r="I34" s="6" t="s">
        <v>56</v>
      </c>
      <c r="J34" s="23">
        <v>26.19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ht="14.25" x14ac:dyDescent="0.2">
      <c r="A35" s="6" t="s">
        <v>84</v>
      </c>
      <c r="B35" s="13">
        <v>2019</v>
      </c>
      <c r="D35" s="6" t="s">
        <v>55</v>
      </c>
      <c r="E35" s="15">
        <v>596472</v>
      </c>
      <c r="G35" s="6" t="s">
        <v>84</v>
      </c>
      <c r="H35" s="23">
        <v>21.38</v>
      </c>
      <c r="I35" s="6" t="s">
        <v>84</v>
      </c>
      <c r="J35" s="23">
        <v>24.02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ht="14.25" x14ac:dyDescent="0.2">
      <c r="A36" s="6" t="s">
        <v>58</v>
      </c>
      <c r="B36" s="13">
        <v>1871</v>
      </c>
      <c r="D36" s="6" t="s">
        <v>57</v>
      </c>
      <c r="E36" s="15">
        <v>15744</v>
      </c>
      <c r="G36" s="6" t="s">
        <v>58</v>
      </c>
      <c r="H36" s="23">
        <v>20.77</v>
      </c>
      <c r="I36" s="6" t="s">
        <v>58</v>
      </c>
      <c r="J36" s="23">
        <v>22.42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ht="14.25" x14ac:dyDescent="0.2">
      <c r="A37" s="6" t="s">
        <v>76</v>
      </c>
      <c r="B37" s="13">
        <v>1190</v>
      </c>
      <c r="D37" s="6" t="s">
        <v>59</v>
      </c>
      <c r="E37" s="5">
        <v>-4661</v>
      </c>
      <c r="G37" s="6" t="s">
        <v>76</v>
      </c>
      <c r="H37" s="23">
        <v>20.75</v>
      </c>
      <c r="I37" s="6" t="s">
        <v>76</v>
      </c>
      <c r="J37" s="23">
        <v>21.8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ht="14.25" x14ac:dyDescent="0.2">
      <c r="A38" s="6" t="s">
        <v>43</v>
      </c>
      <c r="B38" s="13">
        <f>SUM(B34:B37)</f>
        <v>7162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ht="14.25" x14ac:dyDescent="0.2">
      <c r="A39" s="6" t="s">
        <v>61</v>
      </c>
      <c r="B39" s="13">
        <v>3545</v>
      </c>
      <c r="D39" s="4" t="s">
        <v>62</v>
      </c>
      <c r="G39" s="4" t="s">
        <v>73</v>
      </c>
      <c r="H39" s="22"/>
    </row>
    <row r="40" spans="1:23" ht="14.25" x14ac:dyDescent="0.2">
      <c r="A40" s="6" t="s">
        <v>63</v>
      </c>
      <c r="B40" s="13">
        <v>-3617</v>
      </c>
      <c r="D40" s="6" t="s">
        <v>64</v>
      </c>
      <c r="E40" s="5">
        <v>3230089</v>
      </c>
      <c r="G40" s="6" t="s">
        <v>56</v>
      </c>
      <c r="H40" s="22">
        <v>0</v>
      </c>
    </row>
    <row r="41" spans="1:23" s="3" customFormat="1" ht="14.25" x14ac:dyDescent="0.2">
      <c r="A41" s="2"/>
      <c r="B41" s="2"/>
      <c r="D41" s="6" t="s">
        <v>65</v>
      </c>
      <c r="E41" s="5">
        <v>-24072</v>
      </c>
      <c r="G41" s="6" t="s">
        <v>84</v>
      </c>
      <c r="H41" s="22">
        <v>5.0000000000000001E-3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ht="14.25" x14ac:dyDescent="0.2">
      <c r="A42" s="4" t="s">
        <v>85</v>
      </c>
      <c r="B42" s="17"/>
      <c r="D42" s="6" t="s">
        <v>66</v>
      </c>
      <c r="E42" s="5">
        <v>17182</v>
      </c>
      <c r="G42" s="6" t="s">
        <v>58</v>
      </c>
      <c r="H42" s="22">
        <v>0.02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ht="14.25" x14ac:dyDescent="0.2">
      <c r="A43" s="6" t="s">
        <v>56</v>
      </c>
      <c r="B43" s="13">
        <v>2312</v>
      </c>
      <c r="D43" s="6" t="s">
        <v>67</v>
      </c>
      <c r="E43" s="5">
        <v>-41254</v>
      </c>
      <c r="G43" s="6" t="s">
        <v>76</v>
      </c>
      <c r="H43" s="22">
        <v>3.2000000000000001E-2</v>
      </c>
    </row>
    <row r="44" spans="1:23" ht="14.25" x14ac:dyDescent="0.2">
      <c r="A44" s="6" t="s">
        <v>84</v>
      </c>
      <c r="B44" s="13">
        <v>1672</v>
      </c>
      <c r="D44" s="6" t="s">
        <v>71</v>
      </c>
      <c r="E44" s="5">
        <f>E40-E45</f>
        <v>599839</v>
      </c>
    </row>
    <row r="45" spans="1:23" ht="14.25" x14ac:dyDescent="0.2">
      <c r="A45" s="6" t="s">
        <v>58</v>
      </c>
      <c r="B45" s="13">
        <v>1585</v>
      </c>
      <c r="C45" s="5"/>
      <c r="D45" s="6" t="s">
        <v>70</v>
      </c>
      <c r="E45" s="15">
        <v>2630250</v>
      </c>
      <c r="G45" s="4" t="s">
        <v>77</v>
      </c>
    </row>
    <row r="46" spans="1:23" ht="14.25" x14ac:dyDescent="0.2">
      <c r="A46" s="6" t="s">
        <v>76</v>
      </c>
      <c r="B46" s="13">
        <v>1144</v>
      </c>
      <c r="C46" s="5"/>
      <c r="D46" s="6" t="s">
        <v>86</v>
      </c>
      <c r="E46" s="5">
        <v>3601652</v>
      </c>
      <c r="H46" s="25" t="s">
        <v>78</v>
      </c>
      <c r="I46" s="25" t="s">
        <v>79</v>
      </c>
      <c r="J46" s="25" t="s">
        <v>80</v>
      </c>
    </row>
    <row r="47" spans="1:23" ht="14.25" x14ac:dyDescent="0.2">
      <c r="A47" s="6" t="s">
        <v>43</v>
      </c>
      <c r="B47" s="13">
        <f>SUM(B43:B46)</f>
        <v>6713</v>
      </c>
      <c r="C47" s="18"/>
      <c r="D47" s="6" t="s">
        <v>89</v>
      </c>
      <c r="E47" s="5">
        <f>E46-E45</f>
        <v>971402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ht="14.25" x14ac:dyDescent="0.2">
      <c r="A48" s="14"/>
      <c r="B48" s="5"/>
      <c r="E48" s="15"/>
      <c r="F48" s="13"/>
      <c r="G48" s="6" t="s">
        <v>88</v>
      </c>
      <c r="H48" s="13">
        <v>-6</v>
      </c>
      <c r="I48" s="13">
        <v>-13</v>
      </c>
      <c r="J48" s="13">
        <v>-38</v>
      </c>
    </row>
    <row r="49" spans="1:10" ht="14.25" x14ac:dyDescent="0.2">
      <c r="A49" s="14"/>
      <c r="B49" s="5"/>
      <c r="E49" s="15"/>
      <c r="F49" s="13"/>
      <c r="G49" s="6" t="s">
        <v>58</v>
      </c>
      <c r="H49" s="13">
        <v>-4</v>
      </c>
      <c r="I49" s="13">
        <v>-24</v>
      </c>
      <c r="J49" s="13">
        <v>-83</v>
      </c>
    </row>
    <row r="50" spans="1:10" ht="14.25" x14ac:dyDescent="0.2">
      <c r="A50" s="19"/>
      <c r="B50" s="13"/>
      <c r="C50" s="13"/>
      <c r="D50" s="15"/>
      <c r="E50" s="15"/>
      <c r="F50" s="13"/>
      <c r="G50" s="6" t="s">
        <v>76</v>
      </c>
      <c r="H50" s="13">
        <v>-4</v>
      </c>
      <c r="I50" s="13">
        <v>-38</v>
      </c>
      <c r="J50" s="13">
        <v>-180</v>
      </c>
    </row>
    <row r="51" spans="1:10" x14ac:dyDescent="0.15">
      <c r="D51" s="15"/>
      <c r="E51" s="15"/>
    </row>
    <row r="53" spans="1:10" x14ac:dyDescent="0.1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W53"/>
  <sheetViews>
    <sheetView topLeftCell="A37" workbookViewId="0">
      <selection activeCell="E41" sqref="E41"/>
    </sheetView>
  </sheetViews>
  <sheetFormatPr defaultColWidth="8.875" defaultRowHeight="13.5" x14ac:dyDescent="0.15"/>
  <cols>
    <col min="1" max="1" width="25.5" style="2" customWidth="1"/>
    <col min="2" max="2" width="21" style="2" customWidth="1"/>
    <col min="3" max="3" width="3.375" style="3" customWidth="1"/>
    <col min="4" max="4" width="22.125" style="2" customWidth="1"/>
    <col min="5" max="5" width="22" style="2" customWidth="1"/>
    <col min="6" max="6" width="1.875" style="3" customWidth="1"/>
    <col min="7" max="7" width="24.625" style="2" customWidth="1"/>
    <col min="8" max="8" width="19.5" style="2" customWidth="1"/>
    <col min="9" max="9" width="21.625" style="2" customWidth="1"/>
    <col min="10" max="10" width="7.125" style="2" customWidth="1"/>
    <col min="11" max="13" width="8.875" style="2"/>
    <col min="14" max="14" width="21.5" style="2" bestFit="1" customWidth="1"/>
    <col min="15" max="16384" width="8.875" style="2"/>
  </cols>
  <sheetData>
    <row r="1" spans="1:10" ht="18" customHeight="1" x14ac:dyDescent="0.25">
      <c r="A1" s="1" t="s">
        <v>0</v>
      </c>
    </row>
    <row r="2" spans="1:10" ht="14.25" x14ac:dyDescent="0.2">
      <c r="A2" s="4" t="s">
        <v>68</v>
      </c>
      <c r="D2" s="4" t="s">
        <v>69</v>
      </c>
      <c r="G2" s="4" t="s">
        <v>1</v>
      </c>
      <c r="I2" s="5"/>
    </row>
    <row r="3" spans="1:10" ht="14.25" x14ac:dyDescent="0.2">
      <c r="A3" s="6" t="s">
        <v>2</v>
      </c>
      <c r="B3" s="5">
        <v>19905998.289999999</v>
      </c>
      <c r="D3" s="6" t="s">
        <v>2</v>
      </c>
      <c r="E3" s="7">
        <v>15271597.859999999</v>
      </c>
      <c r="G3" s="6" t="s">
        <v>3</v>
      </c>
      <c r="I3" s="8" t="s">
        <v>4</v>
      </c>
      <c r="J3" s="6" t="s">
        <v>5</v>
      </c>
    </row>
    <row r="4" spans="1:10" ht="14.25" x14ac:dyDescent="0.2">
      <c r="A4" s="6" t="s">
        <v>6</v>
      </c>
      <c r="B4" s="7">
        <v>56265512.530000001</v>
      </c>
      <c r="D4" s="6" t="s">
        <v>7</v>
      </c>
      <c r="E4" s="26">
        <v>6126166.96</v>
      </c>
      <c r="H4" s="6" t="s">
        <v>81</v>
      </c>
      <c r="I4" s="9">
        <v>10</v>
      </c>
      <c r="J4" s="9">
        <v>-3</v>
      </c>
    </row>
    <row r="5" spans="1:10" ht="14.25" x14ac:dyDescent="0.2">
      <c r="A5" s="6" t="s">
        <v>9</v>
      </c>
      <c r="B5" s="5">
        <f>B4+B6</f>
        <v>104174607.27000001</v>
      </c>
      <c r="D5" s="6" t="s">
        <v>10</v>
      </c>
      <c r="E5" s="5">
        <v>9145430.9000000004</v>
      </c>
      <c r="H5" s="6" t="s">
        <v>87</v>
      </c>
      <c r="I5" s="9">
        <v>7</v>
      </c>
      <c r="J5" s="9"/>
    </row>
    <row r="6" spans="1:10" ht="14.25" x14ac:dyDescent="0.2">
      <c r="A6" s="6" t="s">
        <v>7</v>
      </c>
      <c r="B6" s="5">
        <v>47909094.740000002</v>
      </c>
      <c r="D6" s="6" t="s">
        <v>12</v>
      </c>
      <c r="E6" s="5"/>
      <c r="H6" s="6" t="s">
        <v>15</v>
      </c>
      <c r="I6" s="9">
        <v>19</v>
      </c>
      <c r="J6" s="9">
        <v>-3</v>
      </c>
    </row>
    <row r="7" spans="1:10" ht="14.25" x14ac:dyDescent="0.2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-4</v>
      </c>
    </row>
    <row r="8" spans="1:10" ht="14.25" x14ac:dyDescent="0.2">
      <c r="A8" s="6" t="s">
        <v>14</v>
      </c>
      <c r="B8" s="5">
        <v>112991673.37</v>
      </c>
      <c r="D8" s="6" t="s">
        <v>16</v>
      </c>
      <c r="E8" s="7">
        <v>2016</v>
      </c>
      <c r="G8" s="6"/>
      <c r="H8" s="6"/>
      <c r="I8" s="9"/>
    </row>
    <row r="9" spans="1:10" ht="14.25" x14ac:dyDescent="0.2">
      <c r="A9" s="6" t="s">
        <v>18</v>
      </c>
      <c r="B9" s="5">
        <v>3096.45</v>
      </c>
      <c r="D9" s="6" t="s">
        <v>19</v>
      </c>
      <c r="E9" s="10">
        <v>1953</v>
      </c>
      <c r="H9" s="6"/>
    </row>
    <row r="10" spans="1:10" ht="14.25" x14ac:dyDescent="0.2">
      <c r="A10" s="6" t="s">
        <v>20</v>
      </c>
      <c r="B10" s="5">
        <v>28000000</v>
      </c>
      <c r="D10" s="6" t="s">
        <v>21</v>
      </c>
      <c r="E10" s="5">
        <f>E8+'20180619_Open'!E10</f>
        <v>12224.800000000001</v>
      </c>
      <c r="G10" s="6"/>
      <c r="H10" s="6" t="s">
        <v>22</v>
      </c>
      <c r="I10" s="10">
        <f>SUM(I4:I7)</f>
        <v>36</v>
      </c>
    </row>
    <row r="11" spans="1:10" ht="14.25" x14ac:dyDescent="0.2">
      <c r="A11" s="6" t="s">
        <v>23</v>
      </c>
      <c r="B11" s="5">
        <f>B9+'20180619_Open'!B11</f>
        <v>122584.80999999997</v>
      </c>
      <c r="D11" s="6"/>
      <c r="E11" s="5"/>
      <c r="G11" s="6"/>
      <c r="H11" s="6" t="s">
        <v>24</v>
      </c>
      <c r="I11" s="10">
        <f>SUM(J4:J7)</f>
        <v>-10</v>
      </c>
    </row>
    <row r="12" spans="1:10" ht="14.25" x14ac:dyDescent="0.2">
      <c r="A12" s="6" t="s">
        <v>16</v>
      </c>
      <c r="B12" s="7">
        <v>2934.78</v>
      </c>
      <c r="E12" s="5"/>
      <c r="G12" s="6" t="s">
        <v>26</v>
      </c>
      <c r="I12" s="5"/>
    </row>
    <row r="13" spans="1:10" ht="14.25" x14ac:dyDescent="0.2">
      <c r="A13" s="6" t="s">
        <v>21</v>
      </c>
      <c r="B13" s="5">
        <f>B12+'20180619_Open'!B13</f>
        <v>22697.82</v>
      </c>
      <c r="E13" s="5"/>
      <c r="G13" s="6"/>
      <c r="H13" s="6" t="s">
        <v>28</v>
      </c>
      <c r="I13" s="11">
        <v>27556140</v>
      </c>
    </row>
    <row r="14" spans="1:10" ht="14.25" x14ac:dyDescent="0.2">
      <c r="A14" s="6" t="s">
        <v>29</v>
      </c>
      <c r="B14" s="10">
        <v>21541161</v>
      </c>
      <c r="G14" s="6"/>
      <c r="H14" s="6" t="s">
        <v>30</v>
      </c>
      <c r="I14" s="11">
        <v>-7655100</v>
      </c>
    </row>
    <row r="15" spans="1:10" ht="14.25" x14ac:dyDescent="0.2">
      <c r="A15" s="6" t="s">
        <v>31</v>
      </c>
      <c r="B15" s="5"/>
      <c r="G15" s="6"/>
      <c r="H15" s="6" t="s">
        <v>32</v>
      </c>
      <c r="I15" s="11">
        <f>I13+I14</f>
        <v>19901040</v>
      </c>
    </row>
    <row r="16" spans="1:10" ht="14.25" x14ac:dyDescent="0.2">
      <c r="A16" s="6" t="s">
        <v>33</v>
      </c>
      <c r="B16" s="5"/>
      <c r="G16" s="6" t="s">
        <v>14</v>
      </c>
      <c r="H16" s="5"/>
      <c r="I16" s="11">
        <v>6228816.6399999997</v>
      </c>
    </row>
    <row r="17" spans="1:14" ht="14.25" x14ac:dyDescent="0.2">
      <c r="A17" s="12"/>
      <c r="B17" s="5"/>
      <c r="G17" s="6" t="s">
        <v>34</v>
      </c>
      <c r="H17" s="5"/>
      <c r="I17" s="11">
        <v>1652799.19</v>
      </c>
    </row>
    <row r="18" spans="1:14" ht="14.25" x14ac:dyDescent="0.2">
      <c r="G18" s="6" t="s">
        <v>10</v>
      </c>
      <c r="H18" s="5"/>
      <c r="I18" s="11">
        <v>4156191</v>
      </c>
    </row>
    <row r="19" spans="1:14" ht="14.25" x14ac:dyDescent="0.2">
      <c r="A19" s="5"/>
      <c r="G19" s="6" t="s">
        <v>35</v>
      </c>
      <c r="H19" s="5"/>
      <c r="I19" s="11">
        <f>I17+I18-I16</f>
        <v>-419826.45000000019</v>
      </c>
    </row>
    <row r="20" spans="1:14" ht="14.25" x14ac:dyDescent="0.2">
      <c r="D20" s="5"/>
      <c r="G20" s="6" t="s">
        <v>36</v>
      </c>
      <c r="I20" s="11"/>
    </row>
    <row r="21" spans="1:14" ht="14.25" x14ac:dyDescent="0.2">
      <c r="G21" s="6"/>
      <c r="H21" s="6" t="s">
        <v>38</v>
      </c>
      <c r="I21" s="11">
        <v>8424.06</v>
      </c>
      <c r="N21" s="5"/>
    </row>
    <row r="22" spans="1:14" ht="14.25" x14ac:dyDescent="0.2">
      <c r="G22" s="6"/>
      <c r="H22" s="6" t="s">
        <v>39</v>
      </c>
      <c r="I22" s="11"/>
    </row>
    <row r="23" spans="1:14" ht="14.25" x14ac:dyDescent="0.2">
      <c r="G23" s="6"/>
      <c r="H23" s="6" t="s">
        <v>41</v>
      </c>
      <c r="I23" s="11"/>
      <c r="N23" s="5"/>
    </row>
    <row r="24" spans="1:14" ht="14.25" x14ac:dyDescent="0.2">
      <c r="A24" s="4" t="s">
        <v>40</v>
      </c>
      <c r="H24" s="6" t="s">
        <v>43</v>
      </c>
      <c r="I24" s="11">
        <f>SUM(I21:I23)</f>
        <v>8424.06</v>
      </c>
    </row>
    <row r="25" spans="1:14" ht="14.25" x14ac:dyDescent="0.2">
      <c r="A25" s="6" t="s">
        <v>42</v>
      </c>
      <c r="B25" s="5">
        <f>B8+E7+I16</f>
        <v>131310386.16000001</v>
      </c>
      <c r="H25" s="6" t="s">
        <v>45</v>
      </c>
      <c r="I25" s="5">
        <v>896.11</v>
      </c>
    </row>
    <row r="26" spans="1:14" ht="14.25" x14ac:dyDescent="0.2">
      <c r="A26" s="6" t="s">
        <v>44</v>
      </c>
      <c r="B26" s="5">
        <f>B4+E5+I18</f>
        <v>69567134.430000007</v>
      </c>
      <c r="G26" s="6"/>
      <c r="H26" s="6" t="s">
        <v>47</v>
      </c>
      <c r="I26" s="5"/>
    </row>
    <row r="27" spans="1:14" ht="14.25" x14ac:dyDescent="0.2">
      <c r="A27" s="6" t="s">
        <v>46</v>
      </c>
      <c r="B27" s="5">
        <f>$B$13+$E$10+$I$24</f>
        <v>43346.68</v>
      </c>
    </row>
    <row r="28" spans="1:14" ht="14.25" x14ac:dyDescent="0.2">
      <c r="A28" s="6" t="s">
        <v>48</v>
      </c>
      <c r="B28" s="5">
        <f>B12+E8+I25</f>
        <v>5846.89</v>
      </c>
    </row>
    <row r="29" spans="1:14" ht="14.25" x14ac:dyDescent="0.2">
      <c r="A29" s="6"/>
      <c r="B29" s="5"/>
    </row>
    <row r="30" spans="1:14" ht="14.25" x14ac:dyDescent="0.2">
      <c r="G30" s="6"/>
      <c r="H30" s="6"/>
      <c r="I30" s="5"/>
    </row>
    <row r="31" spans="1:14" s="3" customFormat="1" x14ac:dyDescent="0.15">
      <c r="J31" s="2"/>
    </row>
    <row r="32" spans="1:14" ht="15.75" x14ac:dyDescent="0.25">
      <c r="A32" s="1" t="s">
        <v>49</v>
      </c>
      <c r="G32" s="14"/>
    </row>
    <row r="33" spans="1:23" s="3" customFormat="1" ht="14.25" x14ac:dyDescent="0.2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ht="14.25" x14ac:dyDescent="0.2">
      <c r="A34" s="6" t="s">
        <v>56</v>
      </c>
      <c r="B34" s="13">
        <v>2312</v>
      </c>
      <c r="D34" s="6" t="s">
        <v>53</v>
      </c>
      <c r="E34" s="5">
        <v>326166</v>
      </c>
      <c r="G34" s="6" t="s">
        <v>56</v>
      </c>
      <c r="H34" s="23">
        <v>26.19</v>
      </c>
      <c r="I34" s="6" t="s">
        <v>56</v>
      </c>
      <c r="J34" s="23">
        <v>22.31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ht="14.25" x14ac:dyDescent="0.2">
      <c r="A35" s="6" t="s">
        <v>84</v>
      </c>
      <c r="B35" s="13">
        <v>1672</v>
      </c>
      <c r="D35" s="6" t="s">
        <v>55</v>
      </c>
      <c r="E35" s="15">
        <v>589682</v>
      </c>
      <c r="G35" s="6" t="s">
        <v>84</v>
      </c>
      <c r="H35" s="23">
        <v>24.02</v>
      </c>
      <c r="I35" s="6" t="s">
        <v>84</v>
      </c>
      <c r="J35" s="23">
        <v>20.2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ht="14.25" x14ac:dyDescent="0.2">
      <c r="A36" s="6" t="s">
        <v>58</v>
      </c>
      <c r="B36" s="13">
        <v>1585</v>
      </c>
      <c r="D36" s="6" t="s">
        <v>57</v>
      </c>
      <c r="E36" s="15">
        <v>15169</v>
      </c>
      <c r="G36" s="6" t="s">
        <v>58</v>
      </c>
      <c r="H36" s="23">
        <v>22.42</v>
      </c>
      <c r="I36" s="6" t="s">
        <v>58</v>
      </c>
      <c r="J36" s="23">
        <v>19.04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ht="14.25" x14ac:dyDescent="0.2">
      <c r="A37" s="6" t="s">
        <v>76</v>
      </c>
      <c r="B37" s="13">
        <v>1144</v>
      </c>
      <c r="D37" s="6" t="s">
        <v>59</v>
      </c>
      <c r="E37" s="5">
        <v>-5345</v>
      </c>
      <c r="G37" s="6" t="s">
        <v>76</v>
      </c>
      <c r="H37" s="23">
        <v>21.8</v>
      </c>
      <c r="I37" s="6" t="s">
        <v>76</v>
      </c>
      <c r="J37" s="23">
        <v>19.11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ht="14.25" x14ac:dyDescent="0.2">
      <c r="A38" s="6" t="s">
        <v>43</v>
      </c>
      <c r="B38" s="13">
        <f>SUM(B34:B37)</f>
        <v>6713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ht="14.25" x14ac:dyDescent="0.2">
      <c r="A39" s="6" t="s">
        <v>61</v>
      </c>
      <c r="B39" s="13">
        <v>3349</v>
      </c>
      <c r="D39" s="4" t="s">
        <v>62</v>
      </c>
      <c r="G39" s="4" t="s">
        <v>73</v>
      </c>
      <c r="H39" s="22"/>
    </row>
    <row r="40" spans="1:23" ht="14.25" x14ac:dyDescent="0.2">
      <c r="A40" s="6" t="s">
        <v>63</v>
      </c>
      <c r="B40" s="13">
        <v>-3364</v>
      </c>
      <c r="D40" s="6" t="s">
        <v>64</v>
      </c>
      <c r="E40" s="5">
        <v>3254161</v>
      </c>
      <c r="G40" s="6" t="s">
        <v>56</v>
      </c>
      <c r="H40" s="22">
        <v>0</v>
      </c>
    </row>
    <row r="41" spans="1:23" s="3" customFormat="1" ht="14.25" x14ac:dyDescent="0.2">
      <c r="A41" s="2"/>
      <c r="B41" s="2"/>
      <c r="D41" s="6" t="s">
        <v>65</v>
      </c>
      <c r="E41" s="5">
        <v>145471</v>
      </c>
      <c r="G41" s="6" t="s">
        <v>84</v>
      </c>
      <c r="H41" s="22">
        <v>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ht="14.25" x14ac:dyDescent="0.2">
      <c r="A42" s="4" t="s">
        <v>85</v>
      </c>
      <c r="B42" s="17"/>
      <c r="D42" s="6" t="s">
        <v>66</v>
      </c>
      <c r="E42" s="5">
        <v>42754</v>
      </c>
      <c r="G42" s="6" t="s">
        <v>58</v>
      </c>
      <c r="H42" s="22">
        <v>1.4E-2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ht="14.25" x14ac:dyDescent="0.2">
      <c r="A43" s="6" t="s">
        <v>56</v>
      </c>
      <c r="B43" s="13">
        <v>2474</v>
      </c>
      <c r="D43" s="6" t="s">
        <v>67</v>
      </c>
      <c r="E43" s="5">
        <v>102716</v>
      </c>
      <c r="G43" s="6" t="s">
        <v>76</v>
      </c>
      <c r="H43" s="22">
        <v>2.5000000000000001E-2</v>
      </c>
    </row>
    <row r="44" spans="1:23" ht="14.25" x14ac:dyDescent="0.2">
      <c r="A44" s="6" t="s">
        <v>84</v>
      </c>
      <c r="B44" s="13">
        <v>1907</v>
      </c>
      <c r="D44" s="6" t="s">
        <v>71</v>
      </c>
      <c r="E44" s="5">
        <f>E40-E45</f>
        <v>623911</v>
      </c>
    </row>
    <row r="45" spans="1:23" ht="14.25" x14ac:dyDescent="0.2">
      <c r="A45" s="6" t="s">
        <v>58</v>
      </c>
      <c r="B45" s="13">
        <v>1544</v>
      </c>
      <c r="C45" s="5"/>
      <c r="D45" s="6" t="s">
        <v>70</v>
      </c>
      <c r="E45" s="15">
        <v>2630250</v>
      </c>
      <c r="G45" s="4" t="s">
        <v>77</v>
      </c>
    </row>
    <row r="46" spans="1:23" ht="14.25" x14ac:dyDescent="0.2">
      <c r="A46" s="6" t="s">
        <v>76</v>
      </c>
      <c r="B46" s="13">
        <v>1033</v>
      </c>
      <c r="C46" s="5"/>
      <c r="D46" s="6" t="s">
        <v>86</v>
      </c>
      <c r="E46" s="5">
        <v>3484409</v>
      </c>
      <c r="H46" s="25" t="s">
        <v>78</v>
      </c>
      <c r="I46" s="25" t="s">
        <v>79</v>
      </c>
      <c r="J46" s="25" t="s">
        <v>80</v>
      </c>
    </row>
    <row r="47" spans="1:23" ht="14.25" x14ac:dyDescent="0.2">
      <c r="A47" s="6" t="s">
        <v>43</v>
      </c>
      <c r="B47" s="13">
        <f>SUM(B43:B46)</f>
        <v>6958</v>
      </c>
      <c r="C47" s="18"/>
      <c r="D47" s="6" t="s">
        <v>89</v>
      </c>
      <c r="E47" s="5">
        <f>E46-E45</f>
        <v>854159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ht="14.25" x14ac:dyDescent="0.2">
      <c r="A48" s="14"/>
      <c r="B48" s="5"/>
      <c r="E48" s="15"/>
      <c r="F48" s="13"/>
      <c r="G48" s="6" t="s">
        <v>88</v>
      </c>
      <c r="H48" s="13">
        <v>-8</v>
      </c>
      <c r="I48" s="13">
        <v>0</v>
      </c>
      <c r="J48" s="13">
        <v>-20</v>
      </c>
    </row>
    <row r="49" spans="1:10" ht="14.25" x14ac:dyDescent="0.2">
      <c r="A49" s="14"/>
      <c r="B49" s="5"/>
      <c r="E49" s="15"/>
      <c r="F49" s="13"/>
      <c r="G49" s="6" t="s">
        <v>58</v>
      </c>
      <c r="H49" s="13">
        <v>-8</v>
      </c>
      <c r="I49" s="13">
        <v>-22</v>
      </c>
      <c r="J49" s="13">
        <v>-90</v>
      </c>
    </row>
    <row r="50" spans="1:10" ht="14.25" x14ac:dyDescent="0.2">
      <c r="A50" s="19"/>
      <c r="B50" s="13"/>
      <c r="C50" s="13"/>
      <c r="D50" s="15"/>
      <c r="E50" s="15"/>
      <c r="F50" s="13"/>
      <c r="G50" s="6" t="s">
        <v>76</v>
      </c>
      <c r="H50" s="13">
        <v>-8</v>
      </c>
      <c r="I50" s="13">
        <v>-32</v>
      </c>
      <c r="J50" s="13">
        <v>-155</v>
      </c>
    </row>
    <row r="51" spans="1:10" x14ac:dyDescent="0.15">
      <c r="D51" s="15"/>
      <c r="E51" s="15"/>
    </row>
    <row r="53" spans="1:10" x14ac:dyDescent="0.1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W53"/>
  <sheetViews>
    <sheetView topLeftCell="A34" workbookViewId="0">
      <selection activeCell="E4" sqref="E4"/>
    </sheetView>
  </sheetViews>
  <sheetFormatPr defaultColWidth="8.875" defaultRowHeight="13.5" x14ac:dyDescent="0.15"/>
  <cols>
    <col min="1" max="1" width="25.5" style="2" customWidth="1"/>
    <col min="2" max="2" width="21" style="2" customWidth="1"/>
    <col min="3" max="3" width="3.375" style="3" customWidth="1"/>
    <col min="4" max="4" width="22.125" style="2" customWidth="1"/>
    <col min="5" max="5" width="22" style="2" customWidth="1"/>
    <col min="6" max="6" width="1.875" style="3" customWidth="1"/>
    <col min="7" max="7" width="24.625" style="2" customWidth="1"/>
    <col min="8" max="8" width="19.5" style="2" customWidth="1"/>
    <col min="9" max="9" width="21.625" style="2" customWidth="1"/>
    <col min="10" max="10" width="7.125" style="2" customWidth="1"/>
    <col min="11" max="13" width="8.875" style="2"/>
    <col min="14" max="14" width="21.5" style="2" bestFit="1" customWidth="1"/>
    <col min="15" max="16384" width="8.875" style="2"/>
  </cols>
  <sheetData>
    <row r="1" spans="1:10" ht="18" customHeight="1" x14ac:dyDescent="0.25">
      <c r="A1" s="1" t="s">
        <v>0</v>
      </c>
    </row>
    <row r="2" spans="1:10" ht="14.25" x14ac:dyDescent="0.2">
      <c r="A2" s="4" t="s">
        <v>68</v>
      </c>
      <c r="D2" s="4" t="s">
        <v>69</v>
      </c>
      <c r="G2" s="4" t="s">
        <v>1</v>
      </c>
      <c r="I2" s="5"/>
    </row>
    <row r="3" spans="1:10" ht="14.25" x14ac:dyDescent="0.2">
      <c r="A3" s="6" t="s">
        <v>2</v>
      </c>
      <c r="B3" s="5">
        <v>12409560.57</v>
      </c>
      <c r="D3" s="6" t="s">
        <v>2</v>
      </c>
      <c r="E3" s="7">
        <v>13972253.470000001</v>
      </c>
      <c r="G3" s="6" t="s">
        <v>3</v>
      </c>
      <c r="I3" s="8" t="s">
        <v>4</v>
      </c>
      <c r="J3" s="6" t="s">
        <v>5</v>
      </c>
    </row>
    <row r="4" spans="1:10" ht="14.25" x14ac:dyDescent="0.2">
      <c r="A4" s="6" t="s">
        <v>6</v>
      </c>
      <c r="B4" s="7">
        <v>67499421.159999996</v>
      </c>
      <c r="D4" s="6" t="s">
        <v>7</v>
      </c>
      <c r="E4" s="26">
        <v>3084525.92</v>
      </c>
      <c r="H4" s="6" t="s">
        <v>81</v>
      </c>
      <c r="I4" s="9">
        <v>13</v>
      </c>
      <c r="J4" s="9">
        <v>-3</v>
      </c>
    </row>
    <row r="5" spans="1:10" ht="14.25" x14ac:dyDescent="0.2">
      <c r="A5" s="6" t="s">
        <v>9</v>
      </c>
      <c r="B5" s="5">
        <f>B4+B6</f>
        <v>106911613.22999999</v>
      </c>
      <c r="D5" s="6" t="s">
        <v>10</v>
      </c>
      <c r="E5" s="5">
        <v>10887727.550000001</v>
      </c>
      <c r="H5" s="6" t="s">
        <v>87</v>
      </c>
      <c r="I5" s="9"/>
      <c r="J5" s="9"/>
    </row>
    <row r="6" spans="1:10" ht="14.25" x14ac:dyDescent="0.2">
      <c r="A6" s="6" t="s">
        <v>7</v>
      </c>
      <c r="B6" s="5">
        <v>39412192.07</v>
      </c>
      <c r="D6" s="6" t="s">
        <v>12</v>
      </c>
      <c r="E6" s="5"/>
      <c r="H6" s="6" t="s">
        <v>15</v>
      </c>
      <c r="I6" s="9">
        <v>17</v>
      </c>
      <c r="J6" s="9">
        <v>0</v>
      </c>
    </row>
    <row r="7" spans="1:10" ht="14.25" x14ac:dyDescent="0.2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0</v>
      </c>
    </row>
    <row r="8" spans="1:10" ht="14.25" x14ac:dyDescent="0.2">
      <c r="A8" s="6" t="s">
        <v>14</v>
      </c>
      <c r="B8" s="5">
        <v>112991673.37</v>
      </c>
      <c r="D8" s="6" t="s">
        <v>16</v>
      </c>
      <c r="E8" s="7">
        <v>516</v>
      </c>
      <c r="G8" s="6"/>
      <c r="H8" s="6"/>
      <c r="I8" s="9"/>
    </row>
    <row r="9" spans="1:10" ht="14.25" x14ac:dyDescent="0.2">
      <c r="A9" s="6" t="s">
        <v>18</v>
      </c>
      <c r="B9" s="5">
        <v>2631.5</v>
      </c>
      <c r="D9" s="6" t="s">
        <v>19</v>
      </c>
      <c r="E9" s="10">
        <v>531</v>
      </c>
      <c r="H9" s="6"/>
    </row>
    <row r="10" spans="1:10" ht="14.25" x14ac:dyDescent="0.2">
      <c r="A10" s="6" t="s">
        <v>20</v>
      </c>
      <c r="B10" s="5">
        <v>27002631.5</v>
      </c>
      <c r="D10" s="6" t="s">
        <v>21</v>
      </c>
      <c r="E10" s="5">
        <f>E8+'20180615_Open'!E10</f>
        <v>10208.800000000001</v>
      </c>
      <c r="G10" s="6"/>
      <c r="H10" s="6" t="s">
        <v>22</v>
      </c>
      <c r="I10" s="10">
        <f>SUM(I4:I7)</f>
        <v>30</v>
      </c>
    </row>
    <row r="11" spans="1:10" ht="14.25" x14ac:dyDescent="0.2">
      <c r="A11" s="6" t="s">
        <v>23</v>
      </c>
      <c r="B11" s="5">
        <f>B9+'20180615_Open'!B11</f>
        <v>119488.35999999997</v>
      </c>
      <c r="D11" s="6"/>
      <c r="E11" s="5"/>
      <c r="G11" s="6"/>
      <c r="H11" s="6" t="s">
        <v>24</v>
      </c>
      <c r="I11" s="10">
        <f>SUM(J4:J7)</f>
        <v>-3</v>
      </c>
    </row>
    <row r="12" spans="1:10" ht="14.25" x14ac:dyDescent="0.2">
      <c r="A12" s="6" t="s">
        <v>16</v>
      </c>
      <c r="B12" s="7">
        <v>1591.88</v>
      </c>
      <c r="E12" s="5"/>
      <c r="G12" s="6" t="s">
        <v>26</v>
      </c>
      <c r="I12" s="5"/>
    </row>
    <row r="13" spans="1:10" ht="14.25" x14ac:dyDescent="0.2">
      <c r="A13" s="6" t="s">
        <v>21</v>
      </c>
      <c r="B13" s="5">
        <f>B12+'20180615_Open'!B13</f>
        <v>19763.04</v>
      </c>
      <c r="E13" s="5"/>
      <c r="G13" s="6"/>
      <c r="H13" s="6" t="s">
        <v>28</v>
      </c>
      <c r="I13" s="11">
        <v>23754900</v>
      </c>
    </row>
    <row r="14" spans="1:10" ht="14.25" x14ac:dyDescent="0.2">
      <c r="A14" s="6" t="s">
        <v>29</v>
      </c>
      <c r="B14" s="10">
        <v>25205161</v>
      </c>
      <c r="G14" s="6"/>
      <c r="H14" s="6" t="s">
        <v>30</v>
      </c>
      <c r="I14" s="11">
        <v>-2376000</v>
      </c>
    </row>
    <row r="15" spans="1:10" ht="14.25" x14ac:dyDescent="0.2">
      <c r="A15" s="6" t="s">
        <v>31</v>
      </c>
      <c r="B15" s="5"/>
      <c r="G15" s="6"/>
      <c r="H15" s="6" t="s">
        <v>32</v>
      </c>
      <c r="I15" s="11">
        <f>I13+I14</f>
        <v>21378900</v>
      </c>
    </row>
    <row r="16" spans="1:10" ht="14.25" x14ac:dyDescent="0.2">
      <c r="A16" s="6" t="s">
        <v>33</v>
      </c>
      <c r="B16" s="5"/>
      <c r="G16" s="6" t="s">
        <v>14</v>
      </c>
      <c r="H16" s="5"/>
      <c r="I16" s="11">
        <v>6228816.6399999997</v>
      </c>
    </row>
    <row r="17" spans="1:14" ht="14.25" x14ac:dyDescent="0.2">
      <c r="A17" s="12"/>
      <c r="B17" s="5"/>
      <c r="G17" s="6" t="s">
        <v>34</v>
      </c>
      <c r="H17" s="5"/>
      <c r="I17" s="11">
        <v>2353715.2999999998</v>
      </c>
    </row>
    <row r="18" spans="1:14" ht="14.25" x14ac:dyDescent="0.2">
      <c r="G18" s="6" t="s">
        <v>10</v>
      </c>
      <c r="H18" s="5"/>
      <c r="I18" s="11">
        <v>3574692</v>
      </c>
    </row>
    <row r="19" spans="1:14" ht="14.25" x14ac:dyDescent="0.2">
      <c r="A19" s="5"/>
      <c r="G19" s="6" t="s">
        <v>35</v>
      </c>
      <c r="H19" s="5"/>
      <c r="I19" s="11">
        <f>I17+I18-I16</f>
        <v>-300409.33999999985</v>
      </c>
    </row>
    <row r="20" spans="1:14" ht="14.25" x14ac:dyDescent="0.2">
      <c r="D20" s="5"/>
      <c r="G20" s="6" t="s">
        <v>36</v>
      </c>
      <c r="I20" s="11"/>
    </row>
    <row r="21" spans="1:14" ht="14.25" x14ac:dyDescent="0.2">
      <c r="G21" s="6"/>
      <c r="H21" s="6" t="s">
        <v>38</v>
      </c>
      <c r="I21" s="11">
        <v>7527.95</v>
      </c>
      <c r="N21" s="5"/>
    </row>
    <row r="22" spans="1:14" ht="14.25" x14ac:dyDescent="0.2">
      <c r="G22" s="6"/>
      <c r="H22" s="6" t="s">
        <v>39</v>
      </c>
      <c r="I22" s="11"/>
    </row>
    <row r="23" spans="1:14" ht="14.25" x14ac:dyDescent="0.2">
      <c r="G23" s="6"/>
      <c r="H23" s="6" t="s">
        <v>41</v>
      </c>
      <c r="I23" s="11"/>
      <c r="N23" s="5"/>
    </row>
    <row r="24" spans="1:14" ht="14.25" x14ac:dyDescent="0.2">
      <c r="A24" s="4" t="s">
        <v>40</v>
      </c>
      <c r="H24" s="6" t="s">
        <v>43</v>
      </c>
      <c r="I24" s="11">
        <f>SUM(I21:I23)</f>
        <v>7527.95</v>
      </c>
    </row>
    <row r="25" spans="1:14" ht="14.25" x14ac:dyDescent="0.2">
      <c r="A25" s="6" t="s">
        <v>42</v>
      </c>
      <c r="B25" s="5">
        <f>B8+E7+I16</f>
        <v>131310386.16000001</v>
      </c>
      <c r="H25" s="6" t="s">
        <v>45</v>
      </c>
      <c r="I25" s="5">
        <v>438.2</v>
      </c>
    </row>
    <row r="26" spans="1:14" ht="14.25" x14ac:dyDescent="0.2">
      <c r="A26" s="6" t="s">
        <v>44</v>
      </c>
      <c r="B26" s="5">
        <f>B4+E5+I18</f>
        <v>81961840.709999993</v>
      </c>
      <c r="G26" s="6"/>
      <c r="H26" s="6" t="s">
        <v>47</v>
      </c>
      <c r="I26" s="5"/>
    </row>
    <row r="27" spans="1:14" ht="14.25" x14ac:dyDescent="0.2">
      <c r="A27" s="6" t="s">
        <v>46</v>
      </c>
      <c r="B27" s="5">
        <f>$B$13+$E$10+$I$24</f>
        <v>37499.79</v>
      </c>
    </row>
    <row r="28" spans="1:14" ht="14.25" x14ac:dyDescent="0.2">
      <c r="A28" s="6" t="s">
        <v>48</v>
      </c>
      <c r="B28" s="5">
        <f>B12+E8+I25</f>
        <v>2546.08</v>
      </c>
    </row>
    <row r="29" spans="1:14" ht="14.25" x14ac:dyDescent="0.2">
      <c r="A29" s="6"/>
      <c r="B29" s="5"/>
    </row>
    <row r="30" spans="1:14" ht="14.25" x14ac:dyDescent="0.2">
      <c r="G30" s="6"/>
      <c r="H30" s="6"/>
      <c r="I30" s="5"/>
    </row>
    <row r="31" spans="1:14" s="3" customFormat="1" x14ac:dyDescent="0.15">
      <c r="J31" s="2"/>
    </row>
    <row r="32" spans="1:14" ht="15.75" x14ac:dyDescent="0.25">
      <c r="A32" s="1" t="s">
        <v>49</v>
      </c>
      <c r="G32" s="14"/>
    </row>
    <row r="33" spans="1:23" s="3" customFormat="1" ht="14.25" x14ac:dyDescent="0.2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ht="14.25" x14ac:dyDescent="0.2">
      <c r="A34" s="6" t="s">
        <v>56</v>
      </c>
      <c r="B34" s="13">
        <v>2474</v>
      </c>
      <c r="D34" s="6" t="s">
        <v>53</v>
      </c>
      <c r="E34" s="5">
        <v>1356979</v>
      </c>
      <c r="G34" s="6" t="s">
        <v>56</v>
      </c>
      <c r="H34" s="23">
        <v>22.31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ht="14.25" x14ac:dyDescent="0.2">
      <c r="A35" s="6" t="s">
        <v>84</v>
      </c>
      <c r="B35" s="13">
        <v>1907</v>
      </c>
      <c r="D35" s="6" t="s">
        <v>55</v>
      </c>
      <c r="E35" s="15">
        <v>758128</v>
      </c>
      <c r="G35" s="6" t="s">
        <v>84</v>
      </c>
      <c r="H35" s="23">
        <v>20.2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ht="14.25" x14ac:dyDescent="0.2">
      <c r="A36" s="6" t="s">
        <v>58</v>
      </c>
      <c r="B36" s="13">
        <v>1544</v>
      </c>
      <c r="D36" s="6" t="s">
        <v>57</v>
      </c>
      <c r="E36" s="15">
        <v>15643</v>
      </c>
      <c r="G36" s="6" t="s">
        <v>58</v>
      </c>
      <c r="H36" s="23">
        <v>19.04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ht="14.25" x14ac:dyDescent="0.2">
      <c r="A37" s="6" t="s">
        <v>76</v>
      </c>
      <c r="B37" s="13">
        <v>1033</v>
      </c>
      <c r="D37" s="6" t="s">
        <v>59</v>
      </c>
      <c r="E37" s="5">
        <v>-4699</v>
      </c>
      <c r="G37" s="6" t="s">
        <v>76</v>
      </c>
      <c r="H37" s="23">
        <v>19.11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ht="14.25" x14ac:dyDescent="0.2">
      <c r="A38" s="6" t="s">
        <v>43</v>
      </c>
      <c r="B38" s="13">
        <f>SUM(B34:B37)</f>
        <v>6958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ht="14.25" x14ac:dyDescent="0.2">
      <c r="A39" s="6" t="s">
        <v>61</v>
      </c>
      <c r="B39" s="13">
        <v>3538</v>
      </c>
      <c r="D39" s="4" t="s">
        <v>62</v>
      </c>
      <c r="G39" s="4" t="s">
        <v>73</v>
      </c>
      <c r="H39" s="22"/>
    </row>
    <row r="40" spans="1:23" ht="14.25" x14ac:dyDescent="0.2">
      <c r="A40" s="6" t="s">
        <v>63</v>
      </c>
      <c r="B40" s="13">
        <v>-3420</v>
      </c>
      <c r="D40" s="6" t="s">
        <v>64</v>
      </c>
      <c r="E40" s="5">
        <v>3108690</v>
      </c>
      <c r="G40" s="6" t="s">
        <v>56</v>
      </c>
      <c r="H40" s="22">
        <v>1E-3</v>
      </c>
    </row>
    <row r="41" spans="1:23" s="3" customFormat="1" ht="14.25" x14ac:dyDescent="0.2">
      <c r="A41" s="2"/>
      <c r="B41" s="2"/>
      <c r="D41" s="6" t="s">
        <v>65</v>
      </c>
      <c r="E41" s="5">
        <v>50910</v>
      </c>
      <c r="G41" s="6" t="s">
        <v>84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ht="14.25" x14ac:dyDescent="0.2">
      <c r="A42" s="4" t="s">
        <v>85</v>
      </c>
      <c r="B42" s="17"/>
      <c r="D42" s="6" t="s">
        <v>66</v>
      </c>
      <c r="E42" s="5">
        <v>22760</v>
      </c>
      <c r="G42" s="6" t="s">
        <v>58</v>
      </c>
      <c r="H42" s="22">
        <v>2.5000000000000001E-2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ht="14.25" x14ac:dyDescent="0.2">
      <c r="A43" s="6" t="s">
        <v>56</v>
      </c>
      <c r="B43" s="13">
        <v>2575</v>
      </c>
      <c r="D43" s="6" t="s">
        <v>67</v>
      </c>
      <c r="E43" s="5">
        <v>28150</v>
      </c>
      <c r="G43" s="6" t="s">
        <v>76</v>
      </c>
      <c r="H43" s="22">
        <v>3.7999999999999999E-2</v>
      </c>
    </row>
    <row r="44" spans="1:23" ht="14.25" x14ac:dyDescent="0.2">
      <c r="A44" s="6" t="s">
        <v>84</v>
      </c>
      <c r="B44" s="13">
        <v>1698</v>
      </c>
      <c r="D44" s="6" t="s">
        <v>71</v>
      </c>
      <c r="E44" s="5">
        <f>E40-E45</f>
        <v>478440</v>
      </c>
    </row>
    <row r="45" spans="1:23" ht="14.25" x14ac:dyDescent="0.2">
      <c r="A45" s="6" t="s">
        <v>58</v>
      </c>
      <c r="B45" s="13">
        <v>1490</v>
      </c>
      <c r="C45" s="5"/>
      <c r="D45" s="6" t="s">
        <v>70</v>
      </c>
      <c r="E45" s="15">
        <v>2630250</v>
      </c>
      <c r="G45" s="4" t="s">
        <v>77</v>
      </c>
    </row>
    <row r="46" spans="1:23" ht="14.25" x14ac:dyDescent="0.2">
      <c r="A46" s="6" t="s">
        <v>76</v>
      </c>
      <c r="B46" s="13">
        <v>1068</v>
      </c>
      <c r="C46" s="5"/>
      <c r="D46" s="6" t="s">
        <v>86</v>
      </c>
      <c r="E46" s="5">
        <v>3538432</v>
      </c>
      <c r="H46" s="25" t="s">
        <v>78</v>
      </c>
      <c r="I46" s="25" t="s">
        <v>79</v>
      </c>
      <c r="J46" s="25" t="s">
        <v>80</v>
      </c>
    </row>
    <row r="47" spans="1:23" ht="14.25" x14ac:dyDescent="0.2">
      <c r="A47" s="6" t="s">
        <v>43</v>
      </c>
      <c r="B47" s="13">
        <f>SUM(B43:B46)</f>
        <v>6831</v>
      </c>
      <c r="C47" s="18"/>
      <c r="D47" s="6" t="s">
        <v>89</v>
      </c>
      <c r="E47" s="5">
        <f>E46-E45</f>
        <v>908182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ht="14.25" x14ac:dyDescent="0.2">
      <c r="A48" s="14"/>
      <c r="B48" s="5"/>
      <c r="E48" s="15"/>
      <c r="F48" s="13"/>
      <c r="G48" s="6" t="s">
        <v>88</v>
      </c>
      <c r="H48" s="13">
        <v>0</v>
      </c>
      <c r="I48" s="13">
        <v>0</v>
      </c>
      <c r="J48" s="13">
        <v>0</v>
      </c>
    </row>
    <row r="49" spans="1:10" ht="14.25" x14ac:dyDescent="0.2">
      <c r="A49" s="14"/>
      <c r="B49" s="5"/>
      <c r="E49" s="15"/>
      <c r="F49" s="13"/>
      <c r="G49" s="6" t="s">
        <v>58</v>
      </c>
      <c r="H49" s="13">
        <v>1</v>
      </c>
      <c r="I49" s="13">
        <v>-27</v>
      </c>
      <c r="J49" s="13">
        <v>-82</v>
      </c>
    </row>
    <row r="50" spans="1:10" ht="14.25" x14ac:dyDescent="0.2">
      <c r="A50" s="19"/>
      <c r="B50" s="13"/>
      <c r="C50" s="13"/>
      <c r="D50" s="15"/>
      <c r="E50" s="15"/>
      <c r="F50" s="13"/>
      <c r="G50" s="6" t="s">
        <v>76</v>
      </c>
      <c r="H50" s="13">
        <v>1</v>
      </c>
      <c r="I50" s="13">
        <v>-48</v>
      </c>
      <c r="J50" s="13">
        <v>-163</v>
      </c>
    </row>
    <row r="51" spans="1:10" x14ac:dyDescent="0.15">
      <c r="D51" s="15"/>
      <c r="E51" s="15"/>
    </row>
    <row r="53" spans="1:10" x14ac:dyDescent="0.1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W53"/>
  <sheetViews>
    <sheetView topLeftCell="A34" workbookViewId="0">
      <selection activeCell="E48" sqref="E48"/>
    </sheetView>
  </sheetViews>
  <sheetFormatPr defaultColWidth="8.875" defaultRowHeight="13.5" x14ac:dyDescent="0.15"/>
  <cols>
    <col min="1" max="1" width="25.5" style="2" customWidth="1"/>
    <col min="2" max="2" width="21" style="2" customWidth="1"/>
    <col min="3" max="3" width="3.375" style="3" customWidth="1"/>
    <col min="4" max="4" width="22.125" style="2" customWidth="1"/>
    <col min="5" max="5" width="22" style="2" customWidth="1"/>
    <col min="6" max="6" width="1.875" style="3" customWidth="1"/>
    <col min="7" max="7" width="24.625" style="2" customWidth="1"/>
    <col min="8" max="8" width="19.5" style="2" customWidth="1"/>
    <col min="9" max="9" width="21.625" style="2" customWidth="1"/>
    <col min="10" max="10" width="7.125" style="2" customWidth="1"/>
    <col min="11" max="13" width="8.875" style="2"/>
    <col min="14" max="14" width="21.5" style="2" bestFit="1" customWidth="1"/>
    <col min="15" max="16384" width="8.875" style="2"/>
  </cols>
  <sheetData>
    <row r="1" spans="1:10" ht="18" customHeight="1" x14ac:dyDescent="0.25">
      <c r="A1" s="1" t="s">
        <v>0</v>
      </c>
    </row>
    <row r="2" spans="1:10" ht="14.25" x14ac:dyDescent="0.2">
      <c r="A2" s="4" t="s">
        <v>68</v>
      </c>
      <c r="D2" s="4" t="s">
        <v>69</v>
      </c>
      <c r="G2" s="4" t="s">
        <v>1</v>
      </c>
      <c r="I2" s="5"/>
    </row>
    <row r="3" spans="1:10" ht="14.25" x14ac:dyDescent="0.2">
      <c r="A3" s="6" t="s">
        <v>2</v>
      </c>
      <c r="B3" s="5">
        <v>12915150.960000001</v>
      </c>
      <c r="D3" s="6" t="s">
        <v>2</v>
      </c>
      <c r="E3" s="7">
        <v>11884987.210000001</v>
      </c>
      <c r="G3" s="6" t="s">
        <v>3</v>
      </c>
      <c r="I3" s="8" t="s">
        <v>4</v>
      </c>
      <c r="J3" s="6" t="s">
        <v>5</v>
      </c>
    </row>
    <row r="4" spans="1:10" ht="14.25" x14ac:dyDescent="0.2">
      <c r="A4" s="6" t="s">
        <v>6</v>
      </c>
      <c r="B4" s="7">
        <v>66897365.68</v>
      </c>
      <c r="D4" s="6" t="s">
        <v>7</v>
      </c>
      <c r="E4" s="26">
        <v>1299675.5</v>
      </c>
      <c r="H4" s="6" t="s">
        <v>13</v>
      </c>
      <c r="I4" s="9">
        <v>6</v>
      </c>
      <c r="J4" s="9">
        <v>-2</v>
      </c>
    </row>
    <row r="5" spans="1:10" ht="14.25" x14ac:dyDescent="0.2">
      <c r="A5" s="6" t="s">
        <v>9</v>
      </c>
      <c r="B5" s="5">
        <f>B4+B6</f>
        <v>108821898.53999999</v>
      </c>
      <c r="D5" s="6" t="s">
        <v>10</v>
      </c>
      <c r="E5" s="5">
        <v>10585311.710000001</v>
      </c>
      <c r="H5" s="6" t="s">
        <v>81</v>
      </c>
      <c r="I5" s="9">
        <v>12</v>
      </c>
      <c r="J5" s="9"/>
    </row>
    <row r="6" spans="1:10" ht="14.25" x14ac:dyDescent="0.2">
      <c r="A6" s="6" t="s">
        <v>7</v>
      </c>
      <c r="B6" s="5">
        <v>41924532.859999999</v>
      </c>
      <c r="D6" s="6" t="s">
        <v>12</v>
      </c>
      <c r="E6" s="5"/>
      <c r="H6" s="6" t="s">
        <v>15</v>
      </c>
      <c r="I6" s="9">
        <v>13</v>
      </c>
      <c r="J6" s="9">
        <v>-2</v>
      </c>
    </row>
    <row r="7" spans="1:10" ht="14.25" x14ac:dyDescent="0.2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-3</v>
      </c>
    </row>
    <row r="8" spans="1:10" ht="14.25" x14ac:dyDescent="0.2">
      <c r="A8" s="6" t="s">
        <v>14</v>
      </c>
      <c r="B8" s="5">
        <v>112991673.37</v>
      </c>
      <c r="D8" s="6" t="s">
        <v>16</v>
      </c>
      <c r="E8" s="7">
        <v>379.2</v>
      </c>
      <c r="G8" s="6"/>
      <c r="H8" s="6"/>
      <c r="I8" s="9"/>
    </row>
    <row r="9" spans="1:10" ht="14.25" x14ac:dyDescent="0.2">
      <c r="A9" s="6" t="s">
        <v>18</v>
      </c>
      <c r="B9" s="5">
        <v>9381.9</v>
      </c>
      <c r="D9" s="6" t="s">
        <v>19</v>
      </c>
      <c r="E9" s="10">
        <v>573</v>
      </c>
      <c r="H9" s="6"/>
    </row>
    <row r="10" spans="1:10" ht="14.25" x14ac:dyDescent="0.2">
      <c r="A10" s="6" t="s">
        <v>20</v>
      </c>
      <c r="B10" s="5">
        <v>29000000</v>
      </c>
      <c r="D10" s="6" t="s">
        <v>21</v>
      </c>
      <c r="E10" s="5">
        <f>E8+'20180614_Open'!E10</f>
        <v>9692.8000000000011</v>
      </c>
      <c r="G10" s="6"/>
      <c r="H10" s="6" t="s">
        <v>22</v>
      </c>
      <c r="I10" s="10">
        <f>SUM(I4:I7)</f>
        <v>31</v>
      </c>
    </row>
    <row r="11" spans="1:10" ht="14.25" x14ac:dyDescent="0.2">
      <c r="A11" s="6" t="s">
        <v>23</v>
      </c>
      <c r="B11" s="5">
        <f>B9+'20180614_Open'!B11</f>
        <v>116856.85999999997</v>
      </c>
      <c r="D11" s="6"/>
      <c r="E11" s="5"/>
      <c r="G11" s="6"/>
      <c r="H11" s="6" t="s">
        <v>24</v>
      </c>
      <c r="I11" s="10">
        <f>SUM(J4:J7)</f>
        <v>-7</v>
      </c>
    </row>
    <row r="12" spans="1:10" ht="14.25" x14ac:dyDescent="0.2">
      <c r="A12" s="6" t="s">
        <v>16</v>
      </c>
      <c r="B12" s="7">
        <v>1466.4</v>
      </c>
      <c r="E12" s="5"/>
      <c r="G12" s="6" t="s">
        <v>26</v>
      </c>
      <c r="I12" s="5"/>
    </row>
    <row r="13" spans="1:10" ht="14.25" x14ac:dyDescent="0.2">
      <c r="A13" s="6" t="s">
        <v>21</v>
      </c>
      <c r="B13" s="5">
        <f>B12+'20180614_Open'!B13</f>
        <v>18171.16</v>
      </c>
      <c r="E13" s="5"/>
      <c r="G13" s="6"/>
      <c r="H13" s="6" t="s">
        <v>28</v>
      </c>
      <c r="I13" s="11">
        <v>24669180</v>
      </c>
    </row>
    <row r="14" spans="1:10" ht="14.25" x14ac:dyDescent="0.2">
      <c r="A14" s="6" t="s">
        <v>29</v>
      </c>
      <c r="B14" s="10">
        <v>25008361</v>
      </c>
      <c r="G14" s="6"/>
      <c r="H14" s="6" t="s">
        <v>30</v>
      </c>
      <c r="I14" s="11">
        <v>-5581260</v>
      </c>
    </row>
    <row r="15" spans="1:10" ht="14.25" x14ac:dyDescent="0.2">
      <c r="A15" s="6" t="s">
        <v>31</v>
      </c>
      <c r="B15" s="5"/>
      <c r="G15" s="6"/>
      <c r="H15" s="6" t="s">
        <v>32</v>
      </c>
      <c r="I15" s="11">
        <f>I13+I14</f>
        <v>19087920</v>
      </c>
    </row>
    <row r="16" spans="1:10" ht="14.25" x14ac:dyDescent="0.2">
      <c r="A16" s="6" t="s">
        <v>33</v>
      </c>
      <c r="B16" s="5"/>
      <c r="G16" s="6" t="s">
        <v>14</v>
      </c>
      <c r="H16" s="5"/>
      <c r="I16" s="11">
        <v>6228816.6399999997</v>
      </c>
    </row>
    <row r="17" spans="1:14" ht="14.25" x14ac:dyDescent="0.2">
      <c r="A17" s="12"/>
      <c r="B17" s="5"/>
      <c r="G17" s="6" t="s">
        <v>34</v>
      </c>
      <c r="H17" s="5"/>
      <c r="I17" s="11">
        <v>2239378.66</v>
      </c>
    </row>
    <row r="18" spans="1:14" ht="14.25" x14ac:dyDescent="0.2">
      <c r="G18" s="6" t="s">
        <v>10</v>
      </c>
      <c r="H18" s="5"/>
      <c r="I18" s="11">
        <v>3703185</v>
      </c>
    </row>
    <row r="19" spans="1:14" ht="14.25" x14ac:dyDescent="0.2">
      <c r="A19" s="5"/>
      <c r="G19" s="6" t="s">
        <v>35</v>
      </c>
      <c r="H19" s="5"/>
      <c r="I19" s="11">
        <f>I17+I18-I16</f>
        <v>-286252.97999999952</v>
      </c>
    </row>
    <row r="20" spans="1:14" ht="14.25" x14ac:dyDescent="0.2">
      <c r="D20" s="5"/>
      <c r="G20" s="6" t="s">
        <v>36</v>
      </c>
      <c r="I20" s="11"/>
    </row>
    <row r="21" spans="1:14" ht="14.25" x14ac:dyDescent="0.2">
      <c r="G21" s="6"/>
      <c r="H21" s="6" t="s">
        <v>38</v>
      </c>
      <c r="I21" s="11">
        <v>7089.75</v>
      </c>
      <c r="N21" s="5"/>
    </row>
    <row r="22" spans="1:14" ht="14.25" x14ac:dyDescent="0.2">
      <c r="G22" s="6"/>
      <c r="H22" s="6" t="s">
        <v>39</v>
      </c>
      <c r="I22" s="11"/>
    </row>
    <row r="23" spans="1:14" ht="14.25" x14ac:dyDescent="0.2">
      <c r="G23" s="6"/>
      <c r="H23" s="6" t="s">
        <v>41</v>
      </c>
      <c r="I23" s="11"/>
      <c r="N23" s="5"/>
    </row>
    <row r="24" spans="1:14" ht="14.25" x14ac:dyDescent="0.2">
      <c r="A24" s="4" t="s">
        <v>40</v>
      </c>
      <c r="H24" s="6" t="s">
        <v>43</v>
      </c>
      <c r="I24" s="11">
        <f>SUM(I21:I23)</f>
        <v>7089.75</v>
      </c>
    </row>
    <row r="25" spans="1:14" ht="14.25" x14ac:dyDescent="0.2">
      <c r="A25" s="6" t="s">
        <v>42</v>
      </c>
      <c r="B25" s="5">
        <f>B8+E7+I16</f>
        <v>131310386.16000001</v>
      </c>
      <c r="H25" s="6" t="s">
        <v>45</v>
      </c>
      <c r="I25" s="5">
        <v>184.39</v>
      </c>
    </row>
    <row r="26" spans="1:14" ht="14.25" x14ac:dyDescent="0.2">
      <c r="A26" s="6" t="s">
        <v>44</v>
      </c>
      <c r="B26" s="5">
        <f>B4+E5+I18</f>
        <v>81185862.390000001</v>
      </c>
      <c r="G26" s="6"/>
      <c r="H26" s="6" t="s">
        <v>47</v>
      </c>
      <c r="I26" s="5"/>
    </row>
    <row r="27" spans="1:14" ht="14.25" x14ac:dyDescent="0.2">
      <c r="A27" s="6" t="s">
        <v>46</v>
      </c>
      <c r="B27" s="5">
        <f>$B$13+$E$10+$I$24</f>
        <v>34953.71</v>
      </c>
    </row>
    <row r="28" spans="1:14" ht="14.25" x14ac:dyDescent="0.2">
      <c r="A28" s="6" t="s">
        <v>48</v>
      </c>
      <c r="B28" s="5">
        <f>B12+E8+I25</f>
        <v>2029.9900000000002</v>
      </c>
    </row>
    <row r="29" spans="1:14" ht="14.25" x14ac:dyDescent="0.2">
      <c r="A29" s="6"/>
      <c r="B29" s="5"/>
    </row>
    <row r="30" spans="1:14" ht="14.25" x14ac:dyDescent="0.2">
      <c r="G30" s="6"/>
      <c r="H30" s="6"/>
      <c r="I30" s="5"/>
    </row>
    <row r="31" spans="1:14" s="3" customFormat="1" x14ac:dyDescent="0.15">
      <c r="J31" s="2"/>
    </row>
    <row r="32" spans="1:14" ht="15.75" x14ac:dyDescent="0.25">
      <c r="A32" s="1" t="s">
        <v>49</v>
      </c>
      <c r="G32" s="14"/>
    </row>
    <row r="33" spans="1:23" s="3" customFormat="1" ht="14.25" x14ac:dyDescent="0.2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ht="14.25" x14ac:dyDescent="0.2">
      <c r="A34" s="6" t="s">
        <v>56</v>
      </c>
      <c r="B34" s="13">
        <v>2575</v>
      </c>
      <c r="D34" s="6" t="s">
        <v>53</v>
      </c>
      <c r="E34" s="5">
        <v>650982</v>
      </c>
      <c r="G34" s="6" t="s">
        <v>56</v>
      </c>
      <c r="H34" s="23">
        <v>21.73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ht="14.25" x14ac:dyDescent="0.2">
      <c r="A35" s="6" t="s">
        <v>84</v>
      </c>
      <c r="B35" s="13">
        <v>1698</v>
      </c>
      <c r="D35" s="6" t="s">
        <v>55</v>
      </c>
      <c r="E35" s="15">
        <v>738389</v>
      </c>
      <c r="G35" s="6" t="s">
        <v>84</v>
      </c>
      <c r="H35" s="23">
        <v>19.52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ht="14.25" x14ac:dyDescent="0.2">
      <c r="A36" s="6" t="s">
        <v>58</v>
      </c>
      <c r="B36" s="13">
        <v>1490</v>
      </c>
      <c r="D36" s="6" t="s">
        <v>57</v>
      </c>
      <c r="E36" s="15">
        <v>13704</v>
      </c>
      <c r="G36" s="6" t="s">
        <v>58</v>
      </c>
      <c r="H36" s="23">
        <v>18.739999999999998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ht="14.25" x14ac:dyDescent="0.2">
      <c r="A37" s="6" t="s">
        <v>76</v>
      </c>
      <c r="B37" s="13">
        <v>1068</v>
      </c>
      <c r="D37" s="6" t="s">
        <v>59</v>
      </c>
      <c r="E37" s="5">
        <v>-4428</v>
      </c>
      <c r="G37" s="6" t="s">
        <v>76</v>
      </c>
      <c r="H37" s="23">
        <v>18.84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ht="14.25" x14ac:dyDescent="0.2">
      <c r="A38" s="6" t="s">
        <v>43</v>
      </c>
      <c r="B38" s="13">
        <f>SUM(B34:B37)</f>
        <v>6831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ht="14.25" x14ac:dyDescent="0.2">
      <c r="A39" s="6" t="s">
        <v>61</v>
      </c>
      <c r="B39" s="13">
        <v>3469</v>
      </c>
      <c r="D39" s="4" t="s">
        <v>62</v>
      </c>
      <c r="G39" s="4" t="s">
        <v>73</v>
      </c>
      <c r="H39" s="22"/>
    </row>
    <row r="40" spans="1:23" ht="14.25" x14ac:dyDescent="0.2">
      <c r="A40" s="6" t="s">
        <v>63</v>
      </c>
      <c r="B40" s="13">
        <v>-3362</v>
      </c>
      <c r="D40" s="6" t="s">
        <v>64</v>
      </c>
      <c r="E40" s="5">
        <v>3057780</v>
      </c>
      <c r="G40" s="6" t="s">
        <v>56</v>
      </c>
      <c r="H40" s="22">
        <v>2E-3</v>
      </c>
    </row>
    <row r="41" spans="1:23" s="3" customFormat="1" ht="14.25" x14ac:dyDescent="0.2">
      <c r="A41" s="2"/>
      <c r="B41" s="2"/>
      <c r="D41" s="6" t="s">
        <v>65</v>
      </c>
      <c r="E41" s="5">
        <v>16901</v>
      </c>
      <c r="G41" s="6" t="s">
        <v>84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ht="14.25" x14ac:dyDescent="0.2">
      <c r="A42" s="4" t="s">
        <v>85</v>
      </c>
      <c r="B42" s="17"/>
      <c r="D42" s="6" t="s">
        <v>66</v>
      </c>
      <c r="E42" s="5">
        <v>29940</v>
      </c>
      <c r="G42" s="6" t="s">
        <v>58</v>
      </c>
      <c r="H42" s="22">
        <v>2.7E-2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ht="14.25" x14ac:dyDescent="0.2">
      <c r="A43" s="6" t="s">
        <v>56</v>
      </c>
      <c r="B43" s="13">
        <v>2325</v>
      </c>
      <c r="D43" s="6" t="s">
        <v>67</v>
      </c>
      <c r="E43" s="5">
        <v>-13040</v>
      </c>
      <c r="G43" s="6" t="s">
        <v>76</v>
      </c>
      <c r="H43" s="22">
        <v>4.7E-2</v>
      </c>
    </row>
    <row r="44" spans="1:23" ht="14.25" x14ac:dyDescent="0.2">
      <c r="A44" s="6" t="s">
        <v>84</v>
      </c>
      <c r="B44" s="13">
        <v>1583</v>
      </c>
      <c r="D44" s="6" t="s">
        <v>71</v>
      </c>
      <c r="E44" s="5">
        <f>E40-E45</f>
        <v>427530</v>
      </c>
    </row>
    <row r="45" spans="1:23" ht="14.25" x14ac:dyDescent="0.2">
      <c r="A45" s="6" t="s">
        <v>58</v>
      </c>
      <c r="B45" s="13">
        <v>1365</v>
      </c>
      <c r="C45" s="5"/>
      <c r="D45" s="6" t="s">
        <v>70</v>
      </c>
      <c r="E45" s="15">
        <v>2630250</v>
      </c>
      <c r="G45" s="4" t="s">
        <v>77</v>
      </c>
    </row>
    <row r="46" spans="1:23" ht="14.25" x14ac:dyDescent="0.2">
      <c r="A46" s="6" t="s">
        <v>76</v>
      </c>
      <c r="B46" s="13">
        <v>1005</v>
      </c>
      <c r="C46" s="5"/>
      <c r="D46" s="6" t="s">
        <v>86</v>
      </c>
      <c r="E46" s="5">
        <v>3561588</v>
      </c>
      <c r="H46" s="25" t="s">
        <v>78</v>
      </c>
      <c r="I46" s="25" t="s">
        <v>79</v>
      </c>
      <c r="J46" s="25" t="s">
        <v>80</v>
      </c>
    </row>
    <row r="47" spans="1:23" ht="14.25" x14ac:dyDescent="0.2">
      <c r="A47" s="6" t="s">
        <v>43</v>
      </c>
      <c r="B47" s="13">
        <f>SUM(B43:B46)</f>
        <v>6278</v>
      </c>
      <c r="C47" s="18"/>
      <c r="D47" s="6" t="s">
        <v>89</v>
      </c>
      <c r="E47" s="5">
        <f>E46-E45</f>
        <v>931338</v>
      </c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ht="14.25" x14ac:dyDescent="0.2">
      <c r="A48" s="14"/>
      <c r="B48" s="5"/>
      <c r="E48" s="15"/>
      <c r="F48" s="13"/>
      <c r="G48" s="6" t="s">
        <v>84</v>
      </c>
      <c r="H48" s="13">
        <v>0</v>
      </c>
      <c r="I48" s="13">
        <v>0</v>
      </c>
      <c r="J48" s="13">
        <v>0</v>
      </c>
    </row>
    <row r="49" spans="1:10" ht="14.25" x14ac:dyDescent="0.2">
      <c r="A49" s="14"/>
      <c r="B49" s="5"/>
      <c r="E49" s="15"/>
      <c r="F49" s="13"/>
      <c r="G49" s="6" t="s">
        <v>58</v>
      </c>
      <c r="H49" s="13">
        <v>6</v>
      </c>
      <c r="I49" s="13">
        <v>-32</v>
      </c>
      <c r="J49" s="13">
        <v>-70</v>
      </c>
    </row>
    <row r="50" spans="1:10" ht="14.25" x14ac:dyDescent="0.2">
      <c r="A50" s="19"/>
      <c r="B50" s="13"/>
      <c r="C50" s="13"/>
      <c r="D50" s="15"/>
      <c r="E50" s="15"/>
      <c r="F50" s="13"/>
      <c r="G50" s="6" t="s">
        <v>76</v>
      </c>
      <c r="H50" s="13">
        <v>9</v>
      </c>
      <c r="I50" s="13">
        <v>-54</v>
      </c>
      <c r="J50" s="13">
        <v>-157</v>
      </c>
    </row>
    <row r="51" spans="1:10" x14ac:dyDescent="0.15">
      <c r="D51" s="15"/>
      <c r="E51" s="15"/>
    </row>
    <row r="53" spans="1:10" x14ac:dyDescent="0.1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W53"/>
  <sheetViews>
    <sheetView topLeftCell="A37" workbookViewId="0">
      <selection activeCell="E10" sqref="E10"/>
    </sheetView>
  </sheetViews>
  <sheetFormatPr defaultColWidth="8.875" defaultRowHeight="13.5" x14ac:dyDescent="0.15"/>
  <cols>
    <col min="1" max="1" width="25.5" style="2" customWidth="1"/>
    <col min="2" max="2" width="21" style="2" customWidth="1"/>
    <col min="3" max="3" width="3.375" style="3" customWidth="1"/>
    <col min="4" max="4" width="22.125" style="2" customWidth="1"/>
    <col min="5" max="5" width="22" style="2" customWidth="1"/>
    <col min="6" max="6" width="1.875" style="3" customWidth="1"/>
    <col min="7" max="7" width="24.625" style="2" customWidth="1"/>
    <col min="8" max="8" width="19.5" style="2" customWidth="1"/>
    <col min="9" max="9" width="21.625" style="2" customWidth="1"/>
    <col min="10" max="10" width="7.125" style="2" customWidth="1"/>
    <col min="11" max="13" width="8.875" style="2"/>
    <col min="14" max="14" width="21.5" style="2" bestFit="1" customWidth="1"/>
    <col min="15" max="16384" width="8.875" style="2"/>
  </cols>
  <sheetData>
    <row r="1" spans="1:10" ht="18" customHeight="1" x14ac:dyDescent="0.25">
      <c r="A1" s="1" t="s">
        <v>0</v>
      </c>
    </row>
    <row r="2" spans="1:10" ht="14.25" x14ac:dyDescent="0.2">
      <c r="A2" s="4" t="s">
        <v>68</v>
      </c>
      <c r="D2" s="4" t="s">
        <v>69</v>
      </c>
      <c r="G2" s="4" t="s">
        <v>1</v>
      </c>
      <c r="I2" s="5"/>
    </row>
    <row r="3" spans="1:10" ht="14.25" x14ac:dyDescent="0.2">
      <c r="A3" s="6" t="s">
        <v>2</v>
      </c>
      <c r="B3" s="5">
        <v>13591218.9</v>
      </c>
      <c r="D3" s="6" t="s">
        <v>2</v>
      </c>
      <c r="E3" s="7">
        <v>11090055.59</v>
      </c>
      <c r="G3" s="6" t="s">
        <v>3</v>
      </c>
      <c r="I3" s="8" t="s">
        <v>4</v>
      </c>
      <c r="J3" s="6" t="s">
        <v>5</v>
      </c>
    </row>
    <row r="4" spans="1:10" ht="14.25" x14ac:dyDescent="0.2">
      <c r="A4" s="6" t="s">
        <v>6</v>
      </c>
      <c r="B4" s="7">
        <v>61151822.189999998</v>
      </c>
      <c r="D4" s="6" t="s">
        <v>7</v>
      </c>
      <c r="E4" s="26">
        <v>1740333.91</v>
      </c>
      <c r="H4" s="6" t="s">
        <v>13</v>
      </c>
      <c r="I4" s="9">
        <v>5</v>
      </c>
      <c r="J4" s="9">
        <v>-1</v>
      </c>
    </row>
    <row r="5" spans="1:10" ht="14.25" x14ac:dyDescent="0.2">
      <c r="A5" s="6" t="s">
        <v>9</v>
      </c>
      <c r="B5" s="5">
        <f>B4+B6</f>
        <v>109746024.34999999</v>
      </c>
      <c r="D5" s="6" t="s">
        <v>10</v>
      </c>
      <c r="E5" s="5">
        <v>9349721.6799999997</v>
      </c>
      <c r="H5" s="6" t="s">
        <v>81</v>
      </c>
      <c r="I5" s="9">
        <v>12</v>
      </c>
      <c r="J5" s="9"/>
    </row>
    <row r="6" spans="1:10" ht="14.25" x14ac:dyDescent="0.2">
      <c r="A6" s="6" t="s">
        <v>7</v>
      </c>
      <c r="B6" s="5">
        <v>48594202.159999996</v>
      </c>
      <c r="D6" s="6" t="s">
        <v>12</v>
      </c>
      <c r="E6" s="5"/>
      <c r="H6" s="6" t="s">
        <v>15</v>
      </c>
      <c r="I6" s="9">
        <v>13</v>
      </c>
      <c r="J6" s="9">
        <v>-2</v>
      </c>
    </row>
    <row r="7" spans="1:10" ht="14.25" x14ac:dyDescent="0.2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-3</v>
      </c>
    </row>
    <row r="8" spans="1:10" ht="14.25" x14ac:dyDescent="0.2">
      <c r="A8" s="6" t="s">
        <v>14</v>
      </c>
      <c r="B8" s="5">
        <v>112991673.37</v>
      </c>
      <c r="D8" s="6" t="s">
        <v>16</v>
      </c>
      <c r="E8" s="7">
        <v>188.8</v>
      </c>
      <c r="G8" s="6"/>
      <c r="H8" s="6"/>
      <c r="I8" s="9"/>
    </row>
    <row r="9" spans="1:10" ht="14.25" x14ac:dyDescent="0.2">
      <c r="A9" s="6" t="s">
        <v>18</v>
      </c>
      <c r="B9" s="5">
        <v>2983.26</v>
      </c>
      <c r="D9" s="6" t="s">
        <v>19</v>
      </c>
      <c r="E9" s="10">
        <v>211</v>
      </c>
      <c r="H9" s="6"/>
    </row>
    <row r="10" spans="1:10" ht="14.25" x14ac:dyDescent="0.2">
      <c r="A10" s="6" t="s">
        <v>20</v>
      </c>
      <c r="B10" s="5">
        <v>35000000</v>
      </c>
      <c r="D10" s="6" t="s">
        <v>21</v>
      </c>
      <c r="E10" s="5">
        <f>E8+'20180613_Open'!E10</f>
        <v>9313.6</v>
      </c>
      <c r="G10" s="6"/>
      <c r="H10" s="6" t="s">
        <v>22</v>
      </c>
      <c r="I10" s="10">
        <f>SUM(I4:I7)</f>
        <v>30</v>
      </c>
    </row>
    <row r="11" spans="1:10" ht="14.25" x14ac:dyDescent="0.2">
      <c r="A11" s="6" t="s">
        <v>23</v>
      </c>
      <c r="B11" s="5">
        <f>B9+'20180613_Open'!B11</f>
        <v>107474.95999999998</v>
      </c>
      <c r="D11" s="6"/>
      <c r="E11" s="5"/>
      <c r="G11" s="6"/>
      <c r="H11" s="6" t="s">
        <v>24</v>
      </c>
      <c r="I11" s="10">
        <f>SUM(J4:J7)</f>
        <v>-6</v>
      </c>
    </row>
    <row r="12" spans="1:10" ht="14.25" x14ac:dyDescent="0.2">
      <c r="A12" s="6" t="s">
        <v>16</v>
      </c>
      <c r="B12" s="7">
        <v>1523.02</v>
      </c>
      <c r="E12" s="5"/>
      <c r="G12" s="6" t="s">
        <v>26</v>
      </c>
      <c r="I12" s="5"/>
    </row>
    <row r="13" spans="1:10" ht="14.25" x14ac:dyDescent="0.2">
      <c r="A13" s="6" t="s">
        <v>21</v>
      </c>
      <c r="B13" s="5">
        <f>B12+'20180613_Open'!B13</f>
        <v>16704.759999999998</v>
      </c>
      <c r="E13" s="5"/>
      <c r="G13" s="6"/>
      <c r="H13" s="6" t="s">
        <v>28</v>
      </c>
      <c r="I13" s="11">
        <v>23809380</v>
      </c>
    </row>
    <row r="14" spans="1:10" ht="14.25" x14ac:dyDescent="0.2">
      <c r="A14" s="6" t="s">
        <v>29</v>
      </c>
      <c r="B14" s="10">
        <v>22886161</v>
      </c>
      <c r="G14" s="6"/>
      <c r="H14" s="6" t="s">
        <v>30</v>
      </c>
      <c r="I14" s="11">
        <v>-4764000</v>
      </c>
    </row>
    <row r="15" spans="1:10" ht="14.25" x14ac:dyDescent="0.2">
      <c r="A15" s="6" t="s">
        <v>31</v>
      </c>
      <c r="B15" s="5"/>
      <c r="G15" s="6"/>
      <c r="H15" s="6" t="s">
        <v>32</v>
      </c>
      <c r="I15" s="11">
        <f>I13+I14</f>
        <v>19045380</v>
      </c>
    </row>
    <row r="16" spans="1:10" ht="14.25" x14ac:dyDescent="0.2">
      <c r="A16" s="6" t="s">
        <v>33</v>
      </c>
      <c r="B16" s="5"/>
      <c r="G16" s="6" t="s">
        <v>14</v>
      </c>
      <c r="H16" s="5"/>
      <c r="I16" s="11">
        <v>6228816.6399999997</v>
      </c>
    </row>
    <row r="17" spans="1:14" ht="14.25" x14ac:dyDescent="0.2">
      <c r="A17" s="12"/>
      <c r="B17" s="5"/>
      <c r="G17" s="6" t="s">
        <v>34</v>
      </c>
      <c r="H17" s="5"/>
      <c r="I17" s="11">
        <v>2316353.0499999998</v>
      </c>
    </row>
    <row r="18" spans="1:14" ht="14.25" x14ac:dyDescent="0.2">
      <c r="G18" s="6" t="s">
        <v>10</v>
      </c>
      <c r="H18" s="5"/>
      <c r="I18" s="11">
        <v>3571407</v>
      </c>
    </row>
    <row r="19" spans="1:14" ht="14.25" x14ac:dyDescent="0.2">
      <c r="A19" s="5"/>
      <c r="G19" s="6" t="s">
        <v>35</v>
      </c>
      <c r="H19" s="5"/>
      <c r="I19" s="11">
        <f>I17+I18-I16</f>
        <v>-341056.58999999985</v>
      </c>
    </row>
    <row r="20" spans="1:14" ht="14.25" x14ac:dyDescent="0.2">
      <c r="D20" s="5"/>
      <c r="G20" s="6" t="s">
        <v>36</v>
      </c>
      <c r="I20" s="11"/>
    </row>
    <row r="21" spans="1:14" ht="14.25" x14ac:dyDescent="0.2">
      <c r="G21" s="6"/>
      <c r="H21" s="6" t="s">
        <v>38</v>
      </c>
      <c r="I21" s="11">
        <v>6905.36</v>
      </c>
      <c r="N21" s="5"/>
    </row>
    <row r="22" spans="1:14" ht="14.25" x14ac:dyDescent="0.2">
      <c r="G22" s="6"/>
      <c r="H22" s="6" t="s">
        <v>39</v>
      </c>
      <c r="I22" s="11"/>
    </row>
    <row r="23" spans="1:14" ht="14.25" x14ac:dyDescent="0.2">
      <c r="G23" s="6"/>
      <c r="H23" s="6" t="s">
        <v>41</v>
      </c>
      <c r="I23" s="11"/>
      <c r="N23" s="5"/>
    </row>
    <row r="24" spans="1:14" ht="14.25" x14ac:dyDescent="0.2">
      <c r="A24" s="4" t="s">
        <v>40</v>
      </c>
      <c r="H24" s="6" t="s">
        <v>43</v>
      </c>
      <c r="I24" s="11">
        <f>SUM(I21:I23)</f>
        <v>6905.36</v>
      </c>
    </row>
    <row r="25" spans="1:14" ht="14.25" x14ac:dyDescent="0.2">
      <c r="A25" s="6" t="s">
        <v>42</v>
      </c>
      <c r="B25" s="5">
        <f>B8+E7+I16</f>
        <v>131310386.16000001</v>
      </c>
      <c r="H25" s="6" t="s">
        <v>45</v>
      </c>
      <c r="I25" s="5">
        <v>570.45000000000005</v>
      </c>
    </row>
    <row r="26" spans="1:14" ht="14.25" x14ac:dyDescent="0.2">
      <c r="A26" s="6" t="s">
        <v>44</v>
      </c>
      <c r="B26" s="5">
        <f>B4+E5+I18</f>
        <v>74072950.870000005</v>
      </c>
      <c r="G26" s="6"/>
      <c r="H26" s="6" t="s">
        <v>47</v>
      </c>
      <c r="I26" s="5"/>
    </row>
    <row r="27" spans="1:14" ht="14.25" x14ac:dyDescent="0.2">
      <c r="A27" s="6" t="s">
        <v>46</v>
      </c>
      <c r="B27" s="5">
        <f>$B$13+$E$10+$I$24</f>
        <v>32923.72</v>
      </c>
    </row>
    <row r="28" spans="1:14" ht="14.25" x14ac:dyDescent="0.2">
      <c r="A28" s="6" t="s">
        <v>48</v>
      </c>
      <c r="B28" s="5">
        <f>B12+E8+I25</f>
        <v>2282.27</v>
      </c>
    </row>
    <row r="29" spans="1:14" ht="14.25" x14ac:dyDescent="0.2">
      <c r="A29" s="6"/>
      <c r="B29" s="5"/>
    </row>
    <row r="30" spans="1:14" ht="14.25" x14ac:dyDescent="0.2">
      <c r="G30" s="6"/>
      <c r="H30" s="6"/>
      <c r="I30" s="5"/>
    </row>
    <row r="31" spans="1:14" s="3" customFormat="1" x14ac:dyDescent="0.15">
      <c r="J31" s="2"/>
    </row>
    <row r="32" spans="1:14" ht="15.75" x14ac:dyDescent="0.25">
      <c r="A32" s="1" t="s">
        <v>49</v>
      </c>
      <c r="G32" s="14"/>
    </row>
    <row r="33" spans="1:23" s="3" customFormat="1" ht="14.25" x14ac:dyDescent="0.2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ht="14.25" x14ac:dyDescent="0.2">
      <c r="A34" s="6" t="s">
        <v>56</v>
      </c>
      <c r="B34" s="13">
        <v>2325</v>
      </c>
      <c r="D34" s="6" t="s">
        <v>53</v>
      </c>
      <c r="E34" s="5">
        <v>957246</v>
      </c>
      <c r="G34" s="6" t="s">
        <v>56</v>
      </c>
      <c r="H34" s="23">
        <v>20.74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ht="14.25" x14ac:dyDescent="0.2">
      <c r="A35" s="6" t="s">
        <v>84</v>
      </c>
      <c r="B35" s="13">
        <v>1583</v>
      </c>
      <c r="D35" s="6" t="s">
        <v>55</v>
      </c>
      <c r="E35" s="15">
        <v>976139</v>
      </c>
      <c r="G35" s="6" t="s">
        <v>84</v>
      </c>
      <c r="H35" s="23">
        <v>18.75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ht="14.25" x14ac:dyDescent="0.2">
      <c r="A36" s="6" t="s">
        <v>58</v>
      </c>
      <c r="B36" s="13">
        <v>1365</v>
      </c>
      <c r="D36" s="6" t="s">
        <v>57</v>
      </c>
      <c r="E36" s="15">
        <v>19488</v>
      </c>
      <c r="G36" s="6" t="s">
        <v>58</v>
      </c>
      <c r="H36" s="23">
        <v>28.28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ht="14.25" x14ac:dyDescent="0.2">
      <c r="A37" s="6" t="s">
        <v>76</v>
      </c>
      <c r="B37" s="13">
        <v>1005</v>
      </c>
      <c r="D37" s="6" t="s">
        <v>59</v>
      </c>
      <c r="E37" s="5">
        <v>-7707</v>
      </c>
      <c r="G37" s="6" t="s">
        <v>76</v>
      </c>
      <c r="H37" s="23">
        <v>18.600000000000001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ht="14.25" x14ac:dyDescent="0.2">
      <c r="A38" s="6" t="s">
        <v>43</v>
      </c>
      <c r="B38" s="13">
        <f>SUM(B34:B37)</f>
        <v>6278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ht="14.25" x14ac:dyDescent="0.2">
      <c r="A39" s="6" t="s">
        <v>61</v>
      </c>
      <c r="B39" s="13">
        <v>3242</v>
      </c>
      <c r="D39" s="4" t="s">
        <v>62</v>
      </c>
      <c r="G39" s="4" t="s">
        <v>73</v>
      </c>
      <c r="H39" s="22"/>
    </row>
    <row r="40" spans="1:23" ht="14.25" x14ac:dyDescent="0.2">
      <c r="A40" s="6" t="s">
        <v>63</v>
      </c>
      <c r="B40" s="13">
        <v>-3036</v>
      </c>
      <c r="D40" s="6" t="s">
        <v>64</v>
      </c>
      <c r="E40" s="5">
        <v>3040879</v>
      </c>
      <c r="G40" s="6" t="s">
        <v>56</v>
      </c>
      <c r="H40" s="22">
        <v>1E-3</v>
      </c>
    </row>
    <row r="41" spans="1:23" s="3" customFormat="1" ht="14.25" x14ac:dyDescent="0.2">
      <c r="A41" s="2"/>
      <c r="B41" s="2"/>
      <c r="D41" s="6" t="s">
        <v>65</v>
      </c>
      <c r="E41" s="5">
        <v>-7707</v>
      </c>
      <c r="G41" s="6" t="s">
        <v>84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ht="14.25" x14ac:dyDescent="0.2">
      <c r="A42" s="4" t="s">
        <v>85</v>
      </c>
      <c r="B42" s="17"/>
      <c r="D42" s="6" t="s">
        <v>66</v>
      </c>
      <c r="E42" s="5">
        <v>16516</v>
      </c>
      <c r="G42" s="6" t="s">
        <v>58</v>
      </c>
      <c r="H42" s="22">
        <v>2.7E-2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ht="14.25" x14ac:dyDescent="0.2">
      <c r="A43" s="6" t="s">
        <v>56</v>
      </c>
      <c r="B43" s="13">
        <v>2316</v>
      </c>
      <c r="D43" s="6" t="s">
        <v>67</v>
      </c>
      <c r="E43" s="5">
        <v>-24223</v>
      </c>
      <c r="G43" s="6" t="s">
        <v>76</v>
      </c>
      <c r="H43" s="22">
        <v>4.7E-2</v>
      </c>
    </row>
    <row r="44" spans="1:23" ht="14.25" x14ac:dyDescent="0.2">
      <c r="A44" s="6" t="s">
        <v>84</v>
      </c>
      <c r="B44" s="13">
        <v>1563</v>
      </c>
      <c r="D44" s="6" t="s">
        <v>71</v>
      </c>
      <c r="E44" s="5">
        <f>E40-E45</f>
        <v>410629</v>
      </c>
    </row>
    <row r="45" spans="1:23" ht="14.25" x14ac:dyDescent="0.2">
      <c r="A45" s="6" t="s">
        <v>58</v>
      </c>
      <c r="B45" s="13">
        <v>1364</v>
      </c>
      <c r="C45" s="5"/>
      <c r="D45" s="6" t="s">
        <v>70</v>
      </c>
      <c r="E45" s="15">
        <v>2630250</v>
      </c>
      <c r="G45" s="4" t="s">
        <v>77</v>
      </c>
    </row>
    <row r="46" spans="1:23" ht="14.25" x14ac:dyDescent="0.2">
      <c r="A46" s="6" t="s">
        <v>76</v>
      </c>
      <c r="B46" s="13">
        <v>866</v>
      </c>
      <c r="C46" s="5"/>
      <c r="E46" s="5"/>
      <c r="H46" s="25" t="s">
        <v>78</v>
      </c>
      <c r="I46" s="25" t="s">
        <v>79</v>
      </c>
      <c r="J46" s="25" t="s">
        <v>80</v>
      </c>
    </row>
    <row r="47" spans="1:23" ht="14.25" x14ac:dyDescent="0.2">
      <c r="A47" s="6" t="s">
        <v>43</v>
      </c>
      <c r="B47" s="13">
        <f>SUM(B43:B46)</f>
        <v>6109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ht="14.25" x14ac:dyDescent="0.2">
      <c r="A48" s="14"/>
      <c r="B48" s="5"/>
      <c r="E48" s="15"/>
      <c r="F48" s="13"/>
      <c r="G48" s="6" t="s">
        <v>84</v>
      </c>
      <c r="H48" s="13">
        <v>-17</v>
      </c>
      <c r="I48" s="13">
        <v>-38</v>
      </c>
      <c r="J48" s="13">
        <v>-44</v>
      </c>
    </row>
    <row r="49" spans="1:10" ht="14.25" x14ac:dyDescent="0.2">
      <c r="A49" s="14"/>
      <c r="B49" s="5"/>
      <c r="E49" s="15"/>
      <c r="F49" s="13"/>
      <c r="G49" s="6" t="s">
        <v>58</v>
      </c>
      <c r="H49" s="13">
        <v>-15</v>
      </c>
      <c r="I49" s="13">
        <v>-64</v>
      </c>
      <c r="J49" s="13">
        <v>-117</v>
      </c>
    </row>
    <row r="50" spans="1:10" ht="14.25" x14ac:dyDescent="0.2">
      <c r="A50" s="19"/>
      <c r="B50" s="13"/>
      <c r="C50" s="13"/>
      <c r="D50" s="15"/>
      <c r="E50" s="15"/>
      <c r="F50" s="13"/>
      <c r="G50" s="6" t="s">
        <v>76</v>
      </c>
      <c r="H50" s="13">
        <v>-12</v>
      </c>
      <c r="I50" s="13">
        <v>-82</v>
      </c>
      <c r="J50" s="13">
        <v>-207</v>
      </c>
    </row>
    <row r="51" spans="1:10" x14ac:dyDescent="0.15">
      <c r="D51" s="15"/>
      <c r="E51" s="15"/>
    </row>
    <row r="53" spans="1:10" x14ac:dyDescent="0.1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36</vt:i4>
      </vt:variant>
    </vt:vector>
  </HeadingPairs>
  <TitlesOfParts>
    <vt:vector size="36" baseType="lpstr">
      <vt:lpstr>20180627_Open</vt:lpstr>
      <vt:lpstr>20180626_Open</vt:lpstr>
      <vt:lpstr>20180625_Open</vt:lpstr>
      <vt:lpstr>20180622_Open</vt:lpstr>
      <vt:lpstr>20180621_Open</vt:lpstr>
      <vt:lpstr>20180620_Open</vt:lpstr>
      <vt:lpstr>20180619_Open</vt:lpstr>
      <vt:lpstr>20180615_Open</vt:lpstr>
      <vt:lpstr>20180614_Open</vt:lpstr>
      <vt:lpstr>20180613_Open</vt:lpstr>
      <vt:lpstr>20180612_Open</vt:lpstr>
      <vt:lpstr>20180611_Open</vt:lpstr>
      <vt:lpstr>20180608_Open</vt:lpstr>
      <vt:lpstr>20180607_Open </vt:lpstr>
      <vt:lpstr>20180606_Open</vt:lpstr>
      <vt:lpstr>20180605_Open</vt:lpstr>
      <vt:lpstr>20180604_Open</vt:lpstr>
      <vt:lpstr>20180601_Open</vt:lpstr>
      <vt:lpstr>20180531_Open</vt:lpstr>
      <vt:lpstr>20180530_Open</vt:lpstr>
      <vt:lpstr>20180529_Open </vt:lpstr>
      <vt:lpstr>20180528_Open</vt:lpstr>
      <vt:lpstr>20180525_Open</vt:lpstr>
      <vt:lpstr>20180524_Open</vt:lpstr>
      <vt:lpstr>20180523_Open</vt:lpstr>
      <vt:lpstr>20180522_Open</vt:lpstr>
      <vt:lpstr>20180521_Open</vt:lpstr>
      <vt:lpstr>20180518_Open</vt:lpstr>
      <vt:lpstr>20180517_Open</vt:lpstr>
      <vt:lpstr>20180516_Open</vt:lpstr>
      <vt:lpstr>20180515_Open</vt:lpstr>
      <vt:lpstr>20180514_Open </vt:lpstr>
      <vt:lpstr>20180511_Open</vt:lpstr>
      <vt:lpstr>20180510_Open</vt:lpstr>
      <vt:lpstr>20180509_Open</vt:lpstr>
      <vt:lpstr>20180508_Open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lingxuezhen</dc:creator>
  <cp:lastModifiedBy>Yuchuan Dang</cp:lastModifiedBy>
  <cp:lastPrinted>2018-03-19T23:18:09Z</cp:lastPrinted>
  <dcterms:created xsi:type="dcterms:W3CDTF">2018-03-19T23:14:56Z</dcterms:created>
  <dcterms:modified xsi:type="dcterms:W3CDTF">2018-06-26T12:09:09Z</dcterms:modified>
</cp:coreProperties>
</file>