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6275" windowHeight="10545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B15" i="1" l="1"/>
  <c r="C15" i="1" s="1"/>
  <c r="D15" i="1" s="1"/>
  <c r="B16" i="1"/>
  <c r="C16" i="1" s="1"/>
  <c r="D16" i="1" s="1"/>
  <c r="E16" i="1" s="1"/>
  <c r="G16" i="1" s="1"/>
  <c r="B17" i="1"/>
  <c r="C17" i="1" s="1"/>
  <c r="D17" i="1" s="1"/>
  <c r="B8" i="1"/>
  <c r="C8" i="1" s="1"/>
  <c r="D8" i="1" s="1"/>
  <c r="B9" i="1"/>
  <c r="C9" i="1"/>
  <c r="D9" i="1"/>
  <c r="E9" i="1" s="1"/>
  <c r="G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E13" i="1" s="1"/>
  <c r="G13" i="1" s="1"/>
  <c r="B14" i="1"/>
  <c r="C14" i="1" s="1"/>
  <c r="D14" i="1" s="1"/>
  <c r="F14" i="1" s="1"/>
  <c r="B1" i="1"/>
  <c r="B7" i="1" s="1"/>
  <c r="F15" i="1" l="1"/>
  <c r="E15" i="1"/>
  <c r="G15" i="1" s="1"/>
  <c r="E17" i="1"/>
  <c r="G17" i="1" s="1"/>
  <c r="F17" i="1"/>
  <c r="F16" i="1"/>
  <c r="E14" i="1"/>
  <c r="G14" i="1" s="1"/>
  <c r="F12" i="1"/>
  <c r="E12" i="1"/>
  <c r="G12" i="1" s="1"/>
  <c r="E11" i="1"/>
  <c r="G11" i="1" s="1"/>
  <c r="F11" i="1"/>
  <c r="E10" i="1"/>
  <c r="G10" i="1" s="1"/>
  <c r="F10" i="1"/>
  <c r="F8" i="1"/>
  <c r="E8" i="1"/>
  <c r="G8" i="1" s="1"/>
  <c r="F13" i="1"/>
  <c r="F9" i="1"/>
  <c r="C7" i="1"/>
  <c r="D7" i="1" s="1"/>
  <c r="E7" i="1" l="1"/>
  <c r="G7" i="1" s="1"/>
  <c r="F7" i="1"/>
</calcChain>
</file>

<file path=xl/sharedStrings.xml><?xml version="1.0" encoding="utf-8"?>
<sst xmlns="http://schemas.openxmlformats.org/spreadsheetml/2006/main" count="14" uniqueCount="14">
  <si>
    <t>D соприкосн.</t>
  </si>
  <si>
    <t>L соприкосн.</t>
  </si>
  <si>
    <t>D трубы</t>
  </si>
  <si>
    <t>L сегмента</t>
  </si>
  <si>
    <t>N оборотов</t>
  </si>
  <si>
    <t>N сегментов</t>
  </si>
  <si>
    <t>B = (D/2) * tg_a * sin_a</t>
  </si>
  <si>
    <t>Ds = Dmin + (2 * B)</t>
  </si>
  <si>
    <t>Ls = Ds * Pi</t>
  </si>
  <si>
    <t>Seg = Ls / 8</t>
  </si>
  <si>
    <t>угол альфа</t>
  </si>
  <si>
    <t>Dmin</t>
  </si>
  <si>
    <t xml:space="preserve"> мм образец</t>
  </si>
  <si>
    <t>мм максимальная труба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</si>
</sst>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C5" sqref="C5"/>
    </sheetView>
  </sheetViews>
  <sheetFormatPr defaultRowHeight="15" x14ac:dyDescent="0.25"/>
  <cols>
    <col min="1" max="1" width="7.85546875" bestFit="1" customWidth="1"/>
    <col min="2" max="2" width="9.5703125" bestFit="1" customWidth="1"/>
    <col min="3" max="3" width="12.85546875" bestFit="1" customWidth="1"/>
    <col min="4" max="4" width="12.42578125" bestFit="1" customWidth="1"/>
    <col min="5" max="5" width="10.5703125" bestFit="1" customWidth="1"/>
    <col min="6" max="6" width="12" bestFit="1" customWidth="1"/>
    <col min="7" max="7" width="12.28515625" bestFit="1" customWidth="1"/>
  </cols>
  <sheetData>
    <row r="1" spans="1:7" x14ac:dyDescent="0.25">
      <c r="A1">
        <v>25.95</v>
      </c>
      <c r="B1">
        <f>A1*PI()/180</f>
        <v>0.45291294089252848</v>
      </c>
      <c r="C1" t="s">
        <v>10</v>
      </c>
    </row>
    <row r="2" spans="1:7" x14ac:dyDescent="0.25">
      <c r="A2">
        <v>180</v>
      </c>
      <c r="C2" t="s">
        <v>11</v>
      </c>
    </row>
    <row r="3" spans="1:7" x14ac:dyDescent="0.25">
      <c r="A3">
        <v>12000</v>
      </c>
      <c r="C3" t="s">
        <v>12</v>
      </c>
    </row>
    <row r="4" spans="1:7" x14ac:dyDescent="0.25">
      <c r="A4">
        <v>15000</v>
      </c>
      <c r="C4" t="s">
        <v>13</v>
      </c>
    </row>
    <row r="5" spans="1:7" ht="15.75" thickBot="1" x14ac:dyDescent="0.3"/>
    <row r="6" spans="1:7" ht="15.75" thickBot="1" x14ac:dyDescent="0.3">
      <c r="A6" s="2" t="s">
        <v>2</v>
      </c>
      <c r="B6" s="3"/>
      <c r="C6" s="4" t="s">
        <v>0</v>
      </c>
      <c r="D6" s="4" t="s">
        <v>1</v>
      </c>
      <c r="E6" s="4" t="s">
        <v>3</v>
      </c>
      <c r="F6" s="4" t="s">
        <v>4</v>
      </c>
      <c r="G6" s="5" t="s">
        <v>5</v>
      </c>
    </row>
    <row r="7" spans="1:7" x14ac:dyDescent="0.25">
      <c r="A7" s="15">
        <v>168</v>
      </c>
      <c r="B7" s="12">
        <f>(A7/2)*TAN($B$1)*SIN($B$1)</f>
        <v>17.888031578351491</v>
      </c>
      <c r="C7" s="6">
        <f>B7*2+$A$2</f>
        <v>215.77606315670297</v>
      </c>
      <c r="D7" s="6">
        <f>PI()*C7</f>
        <v>677.88049483362533</v>
      </c>
      <c r="E7" s="6">
        <f>D7/8</f>
        <v>84.735061854203167</v>
      </c>
      <c r="F7" s="18">
        <f>$A$3/D7</f>
        <v>17.702235263378103</v>
      </c>
      <c r="G7" s="7">
        <f>ROUNDUP($A$4/E7,0)</f>
        <v>178</v>
      </c>
    </row>
    <row r="8" spans="1:7" x14ac:dyDescent="0.25">
      <c r="A8" s="16">
        <v>177.8</v>
      </c>
      <c r="B8" s="13">
        <f t="shared" ref="B8:B17" si="0">(A8/2)*TAN($B$1)*SIN($B$1)</f>
        <v>18.931500087088661</v>
      </c>
      <c r="C8" s="8">
        <f>B8*2+$A$2</f>
        <v>217.86300017417733</v>
      </c>
      <c r="D8" s="8">
        <f t="shared" ref="D8:D17" si="1">PI()*C8</f>
        <v>684.43680083622735</v>
      </c>
      <c r="E8" s="8">
        <f t="shared" ref="E8:E17" si="2">D8/8</f>
        <v>85.554600104528419</v>
      </c>
      <c r="F8" s="19">
        <f>$A$3/D8</f>
        <v>17.532663330403491</v>
      </c>
      <c r="G8" s="9">
        <f>ROUNDUP($A$4/E8,0)</f>
        <v>176</v>
      </c>
    </row>
    <row r="9" spans="1:7" x14ac:dyDescent="0.25">
      <c r="A9" s="16">
        <v>193.7</v>
      </c>
      <c r="B9" s="13">
        <f t="shared" si="0"/>
        <v>20.624474504325498</v>
      </c>
      <c r="C9" s="8">
        <f>B9*2+$A$2</f>
        <v>221.24894900865098</v>
      </c>
      <c r="D9" s="8">
        <f t="shared" si="1"/>
        <v>695.07407282004067</v>
      </c>
      <c r="E9" s="8">
        <f t="shared" si="2"/>
        <v>86.884259102505084</v>
      </c>
      <c r="F9" s="19">
        <f>$A$3/D9</f>
        <v>17.264347023208387</v>
      </c>
      <c r="G9" s="9">
        <f>ROUNDUP($A$4/E9,0)</f>
        <v>173</v>
      </c>
    </row>
    <row r="10" spans="1:7" x14ac:dyDescent="0.25">
      <c r="A10" s="16">
        <v>219</v>
      </c>
      <c r="B10" s="13">
        <f t="shared" si="0"/>
        <v>23.318326878922477</v>
      </c>
      <c r="C10" s="8">
        <f>B10*2+$A$2</f>
        <v>226.63665375784495</v>
      </c>
      <c r="D10" s="8">
        <f t="shared" si="1"/>
        <v>712.00004647981928</v>
      </c>
      <c r="E10" s="8">
        <f t="shared" si="2"/>
        <v>89.000005809977409</v>
      </c>
      <c r="F10" s="19">
        <f>$A$3/D10</f>
        <v>16.853931484034145</v>
      </c>
      <c r="G10" s="9">
        <f>ROUNDUP($A$4/E10,0)</f>
        <v>169</v>
      </c>
    </row>
    <row r="11" spans="1:7" x14ac:dyDescent="0.25">
      <c r="A11" s="16">
        <v>244.5</v>
      </c>
      <c r="B11" s="13">
        <f t="shared" si="0"/>
        <v>26.033474529207972</v>
      </c>
      <c r="C11" s="8">
        <f>B11*2+$A$2</f>
        <v>232.06694905841596</v>
      </c>
      <c r="D11" s="8">
        <f t="shared" si="1"/>
        <v>729.05982230291636</v>
      </c>
      <c r="E11" s="8">
        <f t="shared" si="2"/>
        <v>91.132477787864545</v>
      </c>
      <c r="F11" s="19">
        <f>$A$3/D11</f>
        <v>16.459554666028669</v>
      </c>
      <c r="G11" s="9">
        <f>ROUNDUP($A$4/E11,0)</f>
        <v>165</v>
      </c>
    </row>
    <row r="12" spans="1:7" x14ac:dyDescent="0.25">
      <c r="A12" s="16">
        <v>273</v>
      </c>
      <c r="B12" s="13">
        <f t="shared" si="0"/>
        <v>29.068051314821169</v>
      </c>
      <c r="C12" s="8">
        <f>B12*2+$A$2</f>
        <v>238.13610262964232</v>
      </c>
      <c r="D12" s="8">
        <f t="shared" si="1"/>
        <v>748.12663057578936</v>
      </c>
      <c r="E12" s="8">
        <f t="shared" si="2"/>
        <v>93.51582882197367</v>
      </c>
      <c r="F12" s="19">
        <f>$A$3/D12</f>
        <v>16.040065290503428</v>
      </c>
      <c r="G12" s="9">
        <f>ROUNDUP($A$4/E12,0)</f>
        <v>161</v>
      </c>
    </row>
    <row r="13" spans="1:7" x14ac:dyDescent="0.25">
      <c r="A13" s="16">
        <v>325</v>
      </c>
      <c r="B13" s="13">
        <f t="shared" si="0"/>
        <v>34.60482299383473</v>
      </c>
      <c r="C13" s="8">
        <f>B13*2+$A$2</f>
        <v>249.20964598766946</v>
      </c>
      <c r="D13" s="8">
        <f t="shared" si="1"/>
        <v>782.91519303857547</v>
      </c>
      <c r="E13" s="8">
        <f t="shared" si="2"/>
        <v>97.864399129821933</v>
      </c>
      <c r="F13" s="19">
        <f>$A$3/D13</f>
        <v>15.327330605792371</v>
      </c>
      <c r="G13" s="9">
        <f>ROUNDUP($A$4/E13,0)</f>
        <v>154</v>
      </c>
    </row>
    <row r="14" spans="1:7" x14ac:dyDescent="0.25">
      <c r="A14" s="16">
        <v>355.6</v>
      </c>
      <c r="B14" s="13">
        <f t="shared" si="0"/>
        <v>37.863000174177323</v>
      </c>
      <c r="C14" s="8">
        <f>B14*2+$A$2</f>
        <v>255.72600034835466</v>
      </c>
      <c r="D14" s="8">
        <f t="shared" si="1"/>
        <v>803.38692402629192</v>
      </c>
      <c r="E14" s="8">
        <f t="shared" si="2"/>
        <v>100.42336550328649</v>
      </c>
      <c r="F14" s="19">
        <f>$A$3/D14</f>
        <v>14.936762898579719</v>
      </c>
      <c r="G14" s="9">
        <f>ROUNDUP($A$4/E14,0)</f>
        <v>150</v>
      </c>
    </row>
    <row r="15" spans="1:7" x14ac:dyDescent="0.25">
      <c r="A15" s="16">
        <v>406.4</v>
      </c>
      <c r="B15" s="13">
        <f t="shared" si="0"/>
        <v>43.272000199059789</v>
      </c>
      <c r="C15" s="8">
        <f>B15*2+$A$2</f>
        <v>266.54400039811958</v>
      </c>
      <c r="D15" s="8">
        <f t="shared" si="1"/>
        <v>837.37267350916738</v>
      </c>
      <c r="E15" s="8">
        <f t="shared" si="2"/>
        <v>104.67158418864592</v>
      </c>
      <c r="F15" s="19">
        <f>$A$3/D15</f>
        <v>14.3305369038516</v>
      </c>
      <c r="G15" s="9">
        <f>ROUNDUP($A$4/E15,0)</f>
        <v>144</v>
      </c>
    </row>
    <row r="16" spans="1:7" x14ac:dyDescent="0.25">
      <c r="A16" s="16">
        <v>426</v>
      </c>
      <c r="B16" s="13">
        <f t="shared" si="0"/>
        <v>45.358937216534137</v>
      </c>
      <c r="C16" s="8">
        <f>B16*2+$A$2</f>
        <v>270.71787443306829</v>
      </c>
      <c r="D16" s="8">
        <f t="shared" si="1"/>
        <v>850.48528551437141</v>
      </c>
      <c r="E16" s="8">
        <f t="shared" si="2"/>
        <v>106.31066068929643</v>
      </c>
      <c r="F16" s="19">
        <f>$A$3/D16</f>
        <v>14.109591552477513</v>
      </c>
      <c r="G16" s="9">
        <f>ROUNDUP($A$4/E16,0)</f>
        <v>142</v>
      </c>
    </row>
    <row r="17" spans="1:7" ht="15.75" thickBot="1" x14ac:dyDescent="0.3">
      <c r="A17" s="17">
        <v>530</v>
      </c>
      <c r="B17" s="14">
        <f t="shared" si="0"/>
        <v>56.432480574561254</v>
      </c>
      <c r="C17" s="10">
        <f>B17*2+$A$2</f>
        <v>292.86496114912251</v>
      </c>
      <c r="D17" s="10">
        <f t="shared" si="1"/>
        <v>920.06241043994339</v>
      </c>
      <c r="E17" s="10">
        <f t="shared" si="2"/>
        <v>115.00780130499292</v>
      </c>
      <c r="F17" s="20">
        <f>$A$3/D17</f>
        <v>13.042593484785447</v>
      </c>
      <c r="G17" s="11">
        <f>ROUNDUP($A$4/E17,0)</f>
        <v>131</v>
      </c>
    </row>
    <row r="18" spans="1:7" x14ac:dyDescent="0.25">
      <c r="E18" s="1"/>
    </row>
    <row r="19" spans="1:7" x14ac:dyDescent="0.25">
      <c r="A19" t="s">
        <v>6</v>
      </c>
      <c r="E19" s="1"/>
    </row>
    <row r="20" spans="1:7" x14ac:dyDescent="0.25">
      <c r="A20" t="s">
        <v>7</v>
      </c>
      <c r="E20" s="1"/>
    </row>
    <row r="21" spans="1:7" x14ac:dyDescent="0.25">
      <c r="A21" t="s">
        <v>8</v>
      </c>
      <c r="E21" s="1"/>
    </row>
    <row r="22" spans="1:7" x14ac:dyDescent="0.25">
      <c r="A22" t="s">
        <v>9</v>
      </c>
      <c r="E22" s="1"/>
    </row>
    <row r="23" spans="1:7" x14ac:dyDescent="0.25">
      <c r="E23" s="1"/>
    </row>
    <row r="24" spans="1:7" x14ac:dyDescent="0.25">
      <c r="E24" s="1"/>
    </row>
    <row r="25" spans="1:7" x14ac:dyDescent="0.25">
      <c r="E25" s="1"/>
    </row>
    <row r="26" spans="1:7" x14ac:dyDescent="0.25">
      <c r="E26" s="1"/>
    </row>
    <row r="27" spans="1:7" x14ac:dyDescent="0.25">
      <c r="E2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GumerovMN</dc:creator>
  <cp:lastModifiedBy>GumerovMN</cp:lastModifiedBy>
  <cp:lastPrinted>2014-02-10T05:51:44Z</cp:lastPrinted>
  <dcterms:created xsi:type="dcterms:W3CDTF">2014-02-10T03:51:53Z</dcterms:created>
  <dcterms:modified xsi:type="dcterms:W3CDTF">2014-02-10T09:24:35Z</dcterms:modified>
</cp:coreProperties>
</file>