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xr:revisionPtr revIDLastSave="0" documentId="13_ncr:1_{9A6E4747-556C-452B-A2FE-1211EB92CEC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Лист1" sheetId="1" r:id="rId1"/>
  </sheets>
  <definedNames>
    <definedName name="_xlnm.Print_Area" localSheetId="0">Лист1!$A$1:$V$53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51" i="1" l="1"/>
  <c r="V51" i="1" s="1"/>
  <c r="D51" i="1"/>
  <c r="S50" i="1"/>
  <c r="U50" i="1" s="1"/>
  <c r="V50" i="1" s="1"/>
  <c r="Q50" i="1"/>
  <c r="P50" i="1"/>
  <c r="N50" i="1"/>
  <c r="L50" i="1"/>
  <c r="K50" i="1"/>
  <c r="I50" i="1"/>
  <c r="G50" i="1"/>
  <c r="E50" i="1"/>
  <c r="D50" i="1"/>
  <c r="U49" i="1"/>
  <c r="V49" i="1" s="1"/>
  <c r="U48" i="1"/>
  <c r="V48" i="1" s="1"/>
  <c r="U47" i="1"/>
  <c r="U46" i="1"/>
  <c r="U45" i="1"/>
  <c r="V45" i="1" s="1"/>
  <c r="U44" i="1"/>
  <c r="V44" i="1" s="1"/>
  <c r="U43" i="1"/>
  <c r="V43" i="1" s="1"/>
  <c r="V42" i="1"/>
  <c r="U42" i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V34" i="1"/>
  <c r="U34" i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V26" i="1"/>
  <c r="U26" i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U18" i="1"/>
  <c r="V18" i="1" s="1"/>
  <c r="V17" i="1"/>
  <c r="U17" i="1"/>
  <c r="V16" i="1"/>
  <c r="U16" i="1"/>
  <c r="V15" i="1"/>
  <c r="U15" i="1"/>
  <c r="U14" i="1"/>
  <c r="V14" i="1" s="1"/>
  <c r="H14" i="1"/>
  <c r="U13" i="1"/>
  <c r="V13" i="1" s="1"/>
  <c r="U12" i="1"/>
  <c r="V12" i="1" s="1"/>
  <c r="U11" i="1"/>
  <c r="V11" i="1" s="1"/>
  <c r="V10" i="1"/>
  <c r="U10" i="1"/>
  <c r="U9" i="1"/>
  <c r="V9" i="1" s="1"/>
  <c r="U8" i="1"/>
  <c r="V8" i="1" s="1"/>
  <c r="U7" i="1"/>
  <c r="V7" i="1" s="1"/>
  <c r="U6" i="1"/>
  <c r="V6" i="1" s="1"/>
  <c r="J6" i="1"/>
  <c r="M5" i="1"/>
  <c r="L5" i="1"/>
  <c r="F5" i="1"/>
  <c r="E5" i="1"/>
</calcChain>
</file>

<file path=xl/sharedStrings.xml><?xml version="1.0" encoding="utf-8"?>
<sst xmlns="http://schemas.openxmlformats.org/spreadsheetml/2006/main" count="76" uniqueCount="52">
  <si>
    <t>Информация о контрольных точках планов-графиков реализации федеральных проектов</t>
  </si>
  <si>
    <t>№ п/п</t>
  </si>
  <si>
    <t>Наименование федерального проекта</t>
  </si>
  <si>
    <t>Дата</t>
  </si>
  <si>
    <t>2023 год</t>
  </si>
  <si>
    <t>2022 год</t>
  </si>
  <si>
    <t>2021 год</t>
  </si>
  <si>
    <t>Итого просрочено 2021 - 2023 годы</t>
  </si>
  <si>
    <t>План</t>
  </si>
  <si>
    <t>Достигнуто</t>
  </si>
  <si>
    <r>
      <rPr>
        <sz val="12"/>
        <color rgb="FF000000"/>
        <rFont val="Times New Roman"/>
        <family val="1"/>
        <charset val="204"/>
      </rPr>
      <t xml:space="preserve">Осталось достигнуть 
</t>
    </r>
    <r>
      <rPr>
        <i/>
        <sz val="12"/>
        <color rgb="FF000000"/>
        <rFont val="Times New Roman"/>
        <family val="1"/>
        <charset val="204"/>
      </rPr>
      <t>(без учета просроченных)</t>
    </r>
  </si>
  <si>
    <t>Просрочено</t>
  </si>
  <si>
    <t>ед.</t>
  </si>
  <si>
    <t>% от плана</t>
  </si>
  <si>
    <t>1.</t>
  </si>
  <si>
    <t>Федеральный проект 1</t>
  </si>
  <si>
    <t>1.1.</t>
  </si>
  <si>
    <t>Выполняющая органиация 1</t>
  </si>
  <si>
    <t>1.2.</t>
  </si>
  <si>
    <t>Выполняющая органиация 2</t>
  </si>
  <si>
    <t xml:space="preserve">2. </t>
  </si>
  <si>
    <t>Федеральный проект 2</t>
  </si>
  <si>
    <t>3.</t>
  </si>
  <si>
    <t>Федеральный проект 3</t>
  </si>
  <si>
    <t>3.1.</t>
  </si>
  <si>
    <t>3.2.</t>
  </si>
  <si>
    <t>4.</t>
  </si>
  <si>
    <t>Федеральный проект 4</t>
  </si>
  <si>
    <t>4.1.</t>
  </si>
  <si>
    <t>4.2.</t>
  </si>
  <si>
    <t xml:space="preserve">5. </t>
  </si>
  <si>
    <t>Федеральный проект 5</t>
  </si>
  <si>
    <t>6.</t>
  </si>
  <si>
    <t>6.1.</t>
  </si>
  <si>
    <t>Выполняющая органиация 3</t>
  </si>
  <si>
    <t>6.2.</t>
  </si>
  <si>
    <t>7.</t>
  </si>
  <si>
    <t>Федеральный проект 7</t>
  </si>
  <si>
    <t>7.1.</t>
  </si>
  <si>
    <t>Выполняющая органиация 4</t>
  </si>
  <si>
    <t>7.2.</t>
  </si>
  <si>
    <t>8.</t>
  </si>
  <si>
    <t>Федеральный проект 8</t>
  </si>
  <si>
    <t>8.1.</t>
  </si>
  <si>
    <t>Выполняющая органиация 5</t>
  </si>
  <si>
    <t>8.2.</t>
  </si>
  <si>
    <t>8.3.</t>
  </si>
  <si>
    <t>9.</t>
  </si>
  <si>
    <t>Федеральный проект 9</t>
  </si>
  <si>
    <t>Итого</t>
  </si>
  <si>
    <t>* По форме плана-графика, утвержденной поручением</t>
  </si>
  <si>
    <t>Федеральный проект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</si>
</sst>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i/>
      <sz val="12"/>
      <color rgb="FF80808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color rgb="FF80808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80808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6" fillId="0" borderId="1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22" fontId="2" fillId="0" borderId="0" xfId="0" applyNumberFormat="1" applyFont="1" applyAlignment="1">
      <alignment horizontal="right" vertical="top"/>
    </xf>
    <xf numFmtId="0" fontId="1" fillId="0" borderId="0" xfId="0" applyFont="1"/>
    <xf numFmtId="22" fontId="2" fillId="0" borderId="0" xfId="0" applyNumberFormat="1" applyFont="1" applyAlignment="1">
      <alignment vertical="top"/>
    </xf>
    <xf numFmtId="0" fontId="1" fillId="0" borderId="0" xfId="0" applyFont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 wrapText="1"/>
    </xf>
    <xf numFmtId="14" fontId="1" fillId="0" borderId="3" xfId="0" applyNumberFormat="1" applyFont="1" applyBorder="1" applyAlignment="1">
      <alignment horizontal="left" vertical="center" wrapText="1"/>
    </xf>
    <xf numFmtId="0" fontId="1" fillId="2" borderId="12" xfId="0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right" vertical="center" wrapText="1"/>
    </xf>
    <xf numFmtId="9" fontId="1" fillId="2" borderId="13" xfId="0" applyNumberFormat="1" applyFont="1" applyFill="1" applyBorder="1" applyAlignment="1">
      <alignment horizontal="right" vertical="center" wrapText="1"/>
    </xf>
    <xf numFmtId="9" fontId="1" fillId="2" borderId="13" xfId="0" applyNumberFormat="1" applyFont="1" applyFill="1" applyBorder="1" applyAlignment="1">
      <alignment horizontal="right" vertical="center"/>
    </xf>
    <xf numFmtId="9" fontId="1" fillId="2" borderId="14" xfId="0" applyNumberFormat="1" applyFont="1" applyFill="1" applyBorder="1" applyAlignment="1">
      <alignment horizontal="right" vertical="center"/>
    </xf>
    <xf numFmtId="0" fontId="1" fillId="2" borderId="12" xfId="0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vertical="center"/>
    </xf>
    <xf numFmtId="9" fontId="1" fillId="2" borderId="14" xfId="0" applyNumberFormat="1" applyFont="1" applyFill="1" applyBorder="1" applyAlignment="1">
      <alignment vertical="center"/>
    </xf>
    <xf numFmtId="14" fontId="7" fillId="0" borderId="16" xfId="0" applyNumberFormat="1" applyFont="1" applyBorder="1" applyAlignment="1">
      <alignment horizontal="left" vertical="center" wrapText="1"/>
    </xf>
    <xf numFmtId="0" fontId="7" fillId="2" borderId="17" xfId="0" applyFont="1" applyFill="1" applyBorder="1" applyAlignment="1">
      <alignment horizontal="right" vertical="center" wrapText="1"/>
    </xf>
    <xf numFmtId="0" fontId="7" fillId="2" borderId="6" xfId="0" applyFont="1" applyFill="1" applyBorder="1" applyAlignment="1">
      <alignment horizontal="right" vertical="center" wrapText="1"/>
    </xf>
    <xf numFmtId="9" fontId="7" fillId="2" borderId="6" xfId="0" applyNumberFormat="1" applyFont="1" applyFill="1" applyBorder="1" applyAlignment="1">
      <alignment horizontal="right" vertical="center" wrapText="1"/>
    </xf>
    <xf numFmtId="9" fontId="7" fillId="2" borderId="6" xfId="0" applyNumberFormat="1" applyFont="1" applyFill="1" applyBorder="1" applyAlignment="1">
      <alignment horizontal="right" vertical="center"/>
    </xf>
    <xf numFmtId="9" fontId="7" fillId="2" borderId="7" xfId="0" applyNumberFormat="1" applyFont="1" applyFill="1" applyBorder="1" applyAlignment="1">
      <alignment horizontal="right" vertical="center"/>
    </xf>
    <xf numFmtId="0" fontId="7" fillId="2" borderId="17" xfId="0" applyFont="1" applyFill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1" fillId="2" borderId="18" xfId="0" applyFont="1" applyFill="1" applyBorder="1" applyAlignment="1">
      <alignment vertical="center"/>
    </xf>
    <xf numFmtId="9" fontId="1" fillId="2" borderId="7" xfId="0" applyNumberFormat="1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9" fontId="1" fillId="2" borderId="6" xfId="0" applyNumberFormat="1" applyFont="1" applyFill="1" applyBorder="1" applyAlignment="1">
      <alignment horizontal="right" vertical="center"/>
    </xf>
    <xf numFmtId="9" fontId="1" fillId="2" borderId="7" xfId="0" applyNumberFormat="1" applyFont="1" applyFill="1" applyBorder="1" applyAlignment="1">
      <alignment horizontal="right" vertical="center"/>
    </xf>
    <xf numFmtId="0" fontId="7" fillId="2" borderId="21" xfId="0" applyFont="1" applyFill="1" applyBorder="1" applyAlignment="1">
      <alignment horizontal="right" vertical="center" wrapText="1"/>
    </xf>
    <xf numFmtId="0" fontId="7" fillId="2" borderId="22" xfId="0" applyFont="1" applyFill="1" applyBorder="1" applyAlignment="1">
      <alignment horizontal="right" vertical="center" wrapText="1"/>
    </xf>
    <xf numFmtId="9" fontId="7" fillId="2" borderId="22" xfId="0" applyNumberFormat="1" applyFont="1" applyFill="1" applyBorder="1" applyAlignment="1">
      <alignment horizontal="right" vertical="center" wrapText="1"/>
    </xf>
    <xf numFmtId="9" fontId="7" fillId="2" borderId="22" xfId="0" applyNumberFormat="1" applyFont="1" applyFill="1" applyBorder="1" applyAlignment="1">
      <alignment horizontal="right" vertical="center"/>
    </xf>
    <xf numFmtId="9" fontId="7" fillId="2" borderId="23" xfId="0" applyNumberFormat="1" applyFont="1" applyFill="1" applyBorder="1" applyAlignment="1">
      <alignment horizontal="right" vertical="center"/>
    </xf>
    <xf numFmtId="0" fontId="7" fillId="2" borderId="21" xfId="0" applyFont="1" applyFill="1" applyBorder="1" applyAlignment="1">
      <alignment horizontal="right" vertical="center"/>
    </xf>
    <xf numFmtId="0" fontId="7" fillId="2" borderId="22" xfId="0" applyFont="1" applyFill="1" applyBorder="1" applyAlignment="1">
      <alignment horizontal="right" vertical="center"/>
    </xf>
    <xf numFmtId="0" fontId="1" fillId="2" borderId="24" xfId="0" applyFont="1" applyFill="1" applyBorder="1" applyAlignment="1">
      <alignment vertical="center"/>
    </xf>
    <xf numFmtId="9" fontId="1" fillId="2" borderId="23" xfId="0" applyNumberFormat="1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1" fillId="2" borderId="17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9" fontId="1" fillId="2" borderId="6" xfId="0" applyNumberFormat="1" applyFont="1" applyFill="1" applyBorder="1" applyAlignment="1">
      <alignment horizontal="right"/>
    </xf>
    <xf numFmtId="9" fontId="1" fillId="2" borderId="7" xfId="0" applyNumberFormat="1" applyFont="1" applyFill="1" applyBorder="1" applyAlignment="1">
      <alignment horizontal="right"/>
    </xf>
    <xf numFmtId="0" fontId="7" fillId="2" borderId="21" xfId="0" applyFont="1" applyFill="1" applyBorder="1" applyAlignment="1">
      <alignment horizontal="right"/>
    </xf>
    <xf numFmtId="0" fontId="7" fillId="2" borderId="22" xfId="0" applyFont="1" applyFill="1" applyBorder="1" applyAlignment="1">
      <alignment horizontal="right"/>
    </xf>
    <xf numFmtId="9" fontId="7" fillId="2" borderId="22" xfId="0" applyNumberFormat="1" applyFont="1" applyFill="1" applyBorder="1" applyAlignment="1">
      <alignment horizontal="right"/>
    </xf>
    <xf numFmtId="9" fontId="7" fillId="2" borderId="23" xfId="0" applyNumberFormat="1" applyFont="1" applyFill="1" applyBorder="1" applyAlignment="1">
      <alignment horizontal="right"/>
    </xf>
    <xf numFmtId="0" fontId="9" fillId="2" borderId="22" xfId="0" applyFont="1" applyFill="1" applyBorder="1" applyAlignment="1">
      <alignment horizontal="right" vertical="center"/>
    </xf>
    <xf numFmtId="0" fontId="9" fillId="2" borderId="21" xfId="0" applyFont="1" applyFill="1" applyBorder="1" applyAlignment="1">
      <alignment horizontal="right" vertical="center"/>
    </xf>
    <xf numFmtId="9" fontId="9" fillId="2" borderId="22" xfId="0" applyNumberFormat="1" applyFont="1" applyFill="1" applyBorder="1" applyAlignment="1">
      <alignment horizontal="right" vertical="center"/>
    </xf>
    <xf numFmtId="9" fontId="9" fillId="2" borderId="23" xfId="0" applyNumberFormat="1" applyFont="1" applyFill="1" applyBorder="1" applyAlignment="1">
      <alignment horizontal="right" vertical="center"/>
    </xf>
    <xf numFmtId="0" fontId="9" fillId="2" borderId="24" xfId="0" applyFont="1" applyFill="1" applyBorder="1" applyAlignment="1">
      <alignment vertical="center"/>
    </xf>
    <xf numFmtId="9" fontId="9" fillId="2" borderId="23" xfId="0" applyNumberFormat="1" applyFont="1" applyFill="1" applyBorder="1" applyAlignment="1">
      <alignment vertical="center"/>
    </xf>
    <xf numFmtId="0" fontId="6" fillId="2" borderId="27" xfId="0" applyFont="1" applyFill="1" applyBorder="1" applyAlignment="1">
      <alignment horizontal="right" vertical="center"/>
    </xf>
    <xf numFmtId="0" fontId="6" fillId="2" borderId="28" xfId="0" applyFont="1" applyFill="1" applyBorder="1" applyAlignment="1">
      <alignment horizontal="right" vertical="center"/>
    </xf>
    <xf numFmtId="9" fontId="6" fillId="2" borderId="28" xfId="0" applyNumberFormat="1" applyFont="1" applyFill="1" applyBorder="1" applyAlignment="1">
      <alignment horizontal="right" vertical="center"/>
    </xf>
    <xf numFmtId="9" fontId="6" fillId="2" borderId="29" xfId="0" applyNumberFormat="1" applyFont="1" applyFill="1" applyBorder="1" applyAlignment="1">
      <alignment horizontal="right" vertical="center"/>
    </xf>
    <xf numFmtId="0" fontId="1" fillId="2" borderId="30" xfId="0" applyFont="1" applyFill="1" applyBorder="1" applyAlignment="1">
      <alignment vertical="center"/>
    </xf>
    <xf numFmtId="9" fontId="1" fillId="2" borderId="29" xfId="0" applyNumberFormat="1" applyFont="1" applyFill="1" applyBorder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8" xfId="0" applyFont="1" applyFill="1" applyBorder="1" applyAlignment="1">
      <alignment horizontal="right" vertical="center"/>
    </xf>
    <xf numFmtId="9" fontId="11" fillId="2" borderId="8" xfId="0" applyNumberFormat="1" applyFont="1" applyFill="1" applyBorder="1" applyAlignment="1">
      <alignment horizontal="right" vertical="center"/>
    </xf>
    <xf numFmtId="9" fontId="11" fillId="2" borderId="9" xfId="0" applyNumberFormat="1" applyFont="1" applyFill="1" applyBorder="1" applyAlignment="1">
      <alignment horizontal="right" vertical="center"/>
    </xf>
    <xf numFmtId="0" fontId="1" fillId="2" borderId="10" xfId="0" applyFont="1" applyFill="1" applyBorder="1" applyAlignment="1">
      <alignment vertical="center"/>
    </xf>
    <xf numFmtId="9" fontId="1" fillId="2" borderId="9" xfId="0" applyNumberFormat="1" applyFont="1" applyFill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0" fontId="5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</cellXfs>
  <cellStyles count="1">
    <cellStyle name="Обычный" xfId="0" builtinId="0"/>
  </cellStyles>
  <dxfs count="21">
    <dxf>
      <fill>
        <patternFill>
          <bgColor rgb="FFD99694"/>
        </patternFill>
      </fill>
    </dxf>
    <dxf>
      <fill>
        <patternFill>
          <bgColor rgb="FFFAC090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FAC090"/>
        </patternFill>
      </fill>
    </dxf>
    <dxf>
      <fill>
        <patternFill>
          <bgColor rgb="FFC3D69B"/>
        </patternFill>
      </fill>
    </dxf>
    <dxf>
      <fill>
        <patternFill>
          <bgColor rgb="FFD99694"/>
        </patternFill>
      </fill>
    </dxf>
    <dxf>
      <fill>
        <patternFill>
          <bgColor rgb="FFFAC090"/>
        </patternFill>
      </fill>
    </dxf>
    <dxf>
      <fill>
        <patternFill>
          <bgColor rgb="FFC3D69B"/>
        </patternFill>
      </fill>
    </dxf>
    <dxf>
      <fill>
        <patternFill>
          <bgColor rgb="FFC3D69B"/>
        </patternFill>
      </fill>
    </dxf>
    <dxf>
      <fill>
        <patternFill>
          <bgColor rgb="FFFAC090"/>
        </patternFill>
      </fill>
    </dxf>
    <dxf>
      <fill>
        <patternFill>
          <bgColor rgb="FFD99694"/>
        </patternFill>
      </fill>
    </dxf>
    <dxf>
      <fill>
        <patternFill>
          <bgColor rgb="FFD99694"/>
        </patternFill>
      </fill>
    </dxf>
    <dxf>
      <fill>
        <patternFill>
          <bgColor rgb="FFFAC090"/>
        </patternFill>
      </fill>
    </dxf>
    <dxf>
      <fill>
        <patternFill>
          <bgColor rgb="FFC3D69B"/>
        </patternFill>
      </fill>
    </dxf>
    <dxf>
      <fill>
        <patternFill>
          <bgColor rgb="FFC3D69B"/>
        </patternFill>
      </fill>
    </dxf>
    <dxf>
      <fill>
        <patternFill>
          <bgColor rgb="FFFAC090"/>
        </patternFill>
      </fill>
    </dxf>
    <dxf>
      <fill>
        <patternFill>
          <bgColor rgb="FFD99694"/>
        </patternFill>
      </fill>
    </dxf>
    <dxf>
      <fill>
        <patternFill>
          <bgColor rgb="FFD99694"/>
        </patternFill>
      </fill>
    </dxf>
    <dxf>
      <fill>
        <patternFill>
          <bgColor rgb="FFFAC090"/>
        </patternFill>
      </fill>
    </dxf>
    <dxf>
      <fill>
        <patternFill>
          <bgColor rgb="FFC3D69B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62"/>
  <sheetViews>
    <sheetView tabSelected="1" view="pageBreakPreview" zoomScale="85" zoomScaleNormal="85" zoomScalePageLayoutView="85" workbookViewId="0">
      <pane ySplit="5" topLeftCell="A18" activePane="bottomLeft" state="frozen"/>
      <selection pane="bottomLeft" activeCell="Y23" sqref="Y23"/>
    </sheetView>
  </sheetViews>
  <sheetFormatPr defaultColWidth="8.6640625" defaultRowHeight="15.6" x14ac:dyDescent="0.3"/>
  <cols>
    <col min="1" max="1" width="5.44140625" customWidth="1"/>
    <col min="2" max="2" width="41.6640625" style="15" customWidth="1"/>
    <col min="3" max="3" width="13.44140625" style="15" customWidth="1"/>
    <col min="4" max="4" width="6.109375" style="15" customWidth="1"/>
    <col min="5" max="5" width="6.6640625" style="15" customWidth="1"/>
    <col min="6" max="6" width="7.44140625" style="15" customWidth="1"/>
    <col min="7" max="7" width="7.88671875" style="15" customWidth="1"/>
    <col min="8" max="8" width="8.44140625" style="15" customWidth="1"/>
    <col min="9" max="9" width="6.44140625" style="15" customWidth="1"/>
    <col min="10" max="10" width="7.44140625" style="15" customWidth="1"/>
    <col min="11" max="11" width="6.33203125" style="15" customWidth="1"/>
    <col min="12" max="12" width="5.6640625" style="15" customWidth="1"/>
    <col min="13" max="13" width="8.33203125" style="15" customWidth="1"/>
    <col min="14" max="14" width="7" style="15" customWidth="1"/>
    <col min="15" max="15" width="8.33203125" style="15" customWidth="1"/>
    <col min="16" max="16" width="6.33203125" style="15" customWidth="1"/>
    <col min="17" max="17" width="6.88671875" style="15" customWidth="1"/>
    <col min="18" max="18" width="7.109375" style="15" customWidth="1"/>
    <col min="19" max="19" width="5.6640625" style="15" customWidth="1"/>
    <col min="20" max="20" width="8" style="15" customWidth="1"/>
    <col min="21" max="21" width="6" style="15" customWidth="1"/>
    <col min="22" max="22" width="7.6640625" style="15" customWidth="1"/>
    <col min="23" max="23" width="9.109375" style="15" customWidth="1"/>
    <col min="24" max="24" width="12.109375" style="15" customWidth="1"/>
    <col min="25" max="29" width="9.109375" style="15" customWidth="1"/>
  </cols>
  <sheetData>
    <row r="1" spans="1:24" ht="25.5" customHeight="1" x14ac:dyDescent="0.3">
      <c r="J1" s="16"/>
      <c r="K1" s="16"/>
      <c r="L1" s="16"/>
      <c r="M1" s="16"/>
      <c r="N1" s="16"/>
      <c r="O1" s="16"/>
      <c r="P1" s="16"/>
      <c r="Q1" s="16"/>
      <c r="R1" s="14">
        <v>45093.583333333299</v>
      </c>
      <c r="S1" s="14"/>
      <c r="T1" s="14"/>
      <c r="U1" s="14"/>
      <c r="V1" s="14"/>
    </row>
    <row r="2" spans="1:24" ht="77.25" customHeight="1" x14ac:dyDescent="0.3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7"/>
      <c r="X2" s="17"/>
    </row>
    <row r="3" spans="1:24" ht="15.75" customHeight="1" x14ac:dyDescent="0.3">
      <c r="A3" s="12" t="s">
        <v>1</v>
      </c>
      <c r="B3" s="12" t="s">
        <v>2</v>
      </c>
      <c r="C3" s="11" t="s">
        <v>3</v>
      </c>
      <c r="D3" s="10" t="s">
        <v>4</v>
      </c>
      <c r="E3" s="10"/>
      <c r="F3" s="10"/>
      <c r="G3" s="10"/>
      <c r="H3" s="10"/>
      <c r="I3" s="10"/>
      <c r="J3" s="10"/>
      <c r="K3" s="10" t="s">
        <v>5</v>
      </c>
      <c r="L3" s="10"/>
      <c r="M3" s="10"/>
      <c r="N3" s="10"/>
      <c r="O3" s="10"/>
      <c r="P3" s="9" t="s">
        <v>6</v>
      </c>
      <c r="Q3" s="9"/>
      <c r="R3" s="9"/>
      <c r="S3" s="9"/>
      <c r="T3" s="9"/>
      <c r="U3" s="8" t="s">
        <v>7</v>
      </c>
      <c r="V3" s="8"/>
    </row>
    <row r="4" spans="1:24" ht="62.25" customHeight="1" x14ac:dyDescent="0.3">
      <c r="A4" s="12"/>
      <c r="B4" s="12"/>
      <c r="C4" s="11"/>
      <c r="D4" s="7" t="s">
        <v>8</v>
      </c>
      <c r="E4" s="6" t="s">
        <v>9</v>
      </c>
      <c r="F4" s="6"/>
      <c r="G4" s="6" t="s">
        <v>10</v>
      </c>
      <c r="H4" s="6"/>
      <c r="I4" s="5" t="s">
        <v>11</v>
      </c>
      <c r="J4" s="5"/>
      <c r="K4" s="7" t="s">
        <v>8</v>
      </c>
      <c r="L4" s="6" t="s">
        <v>9</v>
      </c>
      <c r="M4" s="6"/>
      <c r="N4" s="5" t="s">
        <v>11</v>
      </c>
      <c r="O4" s="5"/>
      <c r="P4" s="7" t="s">
        <v>8</v>
      </c>
      <c r="Q4" s="4" t="s">
        <v>9</v>
      </c>
      <c r="R4" s="4"/>
      <c r="S4" s="3" t="s">
        <v>11</v>
      </c>
      <c r="T4" s="3"/>
      <c r="U4" s="8"/>
      <c r="V4" s="8"/>
    </row>
    <row r="5" spans="1:24" ht="31.2" x14ac:dyDescent="0.3">
      <c r="A5" s="12"/>
      <c r="B5" s="12"/>
      <c r="C5" s="11"/>
      <c r="D5" s="7"/>
      <c r="E5" s="18" t="str">
        <f>Q5</f>
        <v>ед.</v>
      </c>
      <c r="F5" s="18" t="str">
        <f>R5</f>
        <v>% от плана</v>
      </c>
      <c r="G5" s="18" t="s">
        <v>12</v>
      </c>
      <c r="H5" s="18" t="s">
        <v>13</v>
      </c>
      <c r="I5" s="18" t="s">
        <v>12</v>
      </c>
      <c r="J5" s="19" t="s">
        <v>13</v>
      </c>
      <c r="K5" s="7"/>
      <c r="L5" s="18" t="str">
        <f>Q5</f>
        <v>ед.</v>
      </c>
      <c r="M5" s="20" t="str">
        <f>R5</f>
        <v>% от плана</v>
      </c>
      <c r="N5" s="18" t="s">
        <v>12</v>
      </c>
      <c r="O5" s="19" t="s">
        <v>13</v>
      </c>
      <c r="P5" s="7"/>
      <c r="Q5" s="18" t="s">
        <v>12</v>
      </c>
      <c r="R5" s="18" t="s">
        <v>13</v>
      </c>
      <c r="S5" s="18" t="s">
        <v>12</v>
      </c>
      <c r="T5" s="19" t="s">
        <v>13</v>
      </c>
      <c r="U5" s="21" t="s">
        <v>12</v>
      </c>
      <c r="V5" s="22" t="s">
        <v>13</v>
      </c>
    </row>
    <row r="6" spans="1:24" ht="26.25" customHeight="1" x14ac:dyDescent="0.3">
      <c r="A6" s="2" t="s">
        <v>14</v>
      </c>
      <c r="B6" s="1" t="s">
        <v>15</v>
      </c>
      <c r="C6" s="23">
        <v>45093</v>
      </c>
      <c r="D6" s="24">
        <v>408</v>
      </c>
      <c r="E6" s="25">
        <v>44</v>
      </c>
      <c r="F6" s="26">
        <v>0.11</v>
      </c>
      <c r="G6" s="25">
        <v>283</v>
      </c>
      <c r="H6" s="27">
        <v>0.69</v>
      </c>
      <c r="I6" s="25">
        <v>81</v>
      </c>
      <c r="J6" s="28">
        <f>I6/D6</f>
        <v>0.19852941176470587</v>
      </c>
      <c r="K6" s="24">
        <v>640</v>
      </c>
      <c r="L6" s="25">
        <v>585</v>
      </c>
      <c r="M6" s="26">
        <v>0.91</v>
      </c>
      <c r="N6" s="25">
        <v>55</v>
      </c>
      <c r="O6" s="28">
        <v>0.09</v>
      </c>
      <c r="P6" s="29">
        <v>820</v>
      </c>
      <c r="Q6" s="30">
        <v>818</v>
      </c>
      <c r="R6" s="26">
        <v>0.99</v>
      </c>
      <c r="S6" s="30">
        <v>2</v>
      </c>
      <c r="T6" s="28">
        <v>0.01</v>
      </c>
      <c r="U6" s="31">
        <f t="shared" ref="U6:U51" si="0">S6+I6+N6</f>
        <v>138</v>
      </c>
      <c r="V6" s="32">
        <f t="shared" ref="V6:V18" si="1">U6/(P6+K6+D6)</f>
        <v>7.3875802997858675E-2</v>
      </c>
    </row>
    <row r="7" spans="1:24" ht="25.5" customHeight="1" x14ac:dyDescent="0.3">
      <c r="A7" s="2"/>
      <c r="B7" s="1"/>
      <c r="C7" s="33">
        <v>45086</v>
      </c>
      <c r="D7" s="34">
        <v>402</v>
      </c>
      <c r="E7" s="35">
        <v>40</v>
      </c>
      <c r="F7" s="36">
        <v>0.1</v>
      </c>
      <c r="G7" s="35">
        <v>278</v>
      </c>
      <c r="H7" s="37">
        <v>0.69</v>
      </c>
      <c r="I7" s="35">
        <v>84</v>
      </c>
      <c r="J7" s="38">
        <v>0.21</v>
      </c>
      <c r="K7" s="34">
        <v>645</v>
      </c>
      <c r="L7" s="35">
        <v>588</v>
      </c>
      <c r="M7" s="36">
        <v>0.91</v>
      </c>
      <c r="N7" s="35">
        <v>57</v>
      </c>
      <c r="O7" s="38">
        <v>0.09</v>
      </c>
      <c r="P7" s="39">
        <v>822</v>
      </c>
      <c r="Q7" s="40">
        <v>818</v>
      </c>
      <c r="R7" s="36">
        <v>0.99</v>
      </c>
      <c r="S7" s="40">
        <v>4</v>
      </c>
      <c r="T7" s="38">
        <v>0.01</v>
      </c>
      <c r="U7" s="41">
        <f t="shared" si="0"/>
        <v>145</v>
      </c>
      <c r="V7" s="42">
        <f t="shared" si="1"/>
        <v>7.7581594435527021E-2</v>
      </c>
    </row>
    <row r="8" spans="1:24" x14ac:dyDescent="0.3">
      <c r="A8" s="84" t="s">
        <v>16</v>
      </c>
      <c r="B8" s="85" t="s">
        <v>17</v>
      </c>
      <c r="C8" s="23">
        <v>45093</v>
      </c>
      <c r="D8" s="43">
        <v>393</v>
      </c>
      <c r="E8" s="44">
        <v>41</v>
      </c>
      <c r="F8" s="45">
        <v>0.1</v>
      </c>
      <c r="G8" s="44">
        <v>271</v>
      </c>
      <c r="H8" s="45">
        <v>0.69</v>
      </c>
      <c r="I8" s="44">
        <v>81</v>
      </c>
      <c r="J8" s="46">
        <v>0.21</v>
      </c>
      <c r="K8" s="43">
        <v>632</v>
      </c>
      <c r="L8" s="44">
        <v>577</v>
      </c>
      <c r="M8" s="45">
        <v>0.91</v>
      </c>
      <c r="N8" s="44">
        <v>55</v>
      </c>
      <c r="O8" s="46">
        <v>0.09</v>
      </c>
      <c r="P8" s="43">
        <v>808</v>
      </c>
      <c r="Q8" s="44">
        <v>806</v>
      </c>
      <c r="R8" s="45">
        <v>0.99</v>
      </c>
      <c r="S8" s="44">
        <v>2</v>
      </c>
      <c r="T8" s="46">
        <v>0.01</v>
      </c>
      <c r="U8" s="41">
        <f t="shared" si="0"/>
        <v>138</v>
      </c>
      <c r="V8" s="42">
        <f t="shared" si="1"/>
        <v>7.5286415711947621E-2</v>
      </c>
    </row>
    <row r="9" spans="1:24" x14ac:dyDescent="0.3">
      <c r="A9" s="84"/>
      <c r="B9" s="85"/>
      <c r="C9" s="33">
        <v>45086</v>
      </c>
      <c r="D9" s="34">
        <v>393</v>
      </c>
      <c r="E9" s="35">
        <v>40</v>
      </c>
      <c r="F9" s="36">
        <v>0.1</v>
      </c>
      <c r="G9" s="35">
        <v>271</v>
      </c>
      <c r="H9" s="37">
        <v>0.69</v>
      </c>
      <c r="I9" s="35">
        <v>82</v>
      </c>
      <c r="J9" s="38">
        <v>0.21</v>
      </c>
      <c r="K9" s="34">
        <v>632</v>
      </c>
      <c r="L9" s="35">
        <v>577</v>
      </c>
      <c r="M9" s="36">
        <v>0.91</v>
      </c>
      <c r="N9" s="35">
        <v>55</v>
      </c>
      <c r="O9" s="38">
        <v>0.09</v>
      </c>
      <c r="P9" s="39">
        <v>808</v>
      </c>
      <c r="Q9" s="40">
        <v>806</v>
      </c>
      <c r="R9" s="36">
        <v>0.99</v>
      </c>
      <c r="S9" s="40">
        <v>2</v>
      </c>
      <c r="T9" s="38">
        <v>0.01</v>
      </c>
      <c r="U9" s="41">
        <f t="shared" si="0"/>
        <v>139</v>
      </c>
      <c r="V9" s="42">
        <f t="shared" si="1"/>
        <v>7.5831969448990719E-2</v>
      </c>
    </row>
    <row r="10" spans="1:24" x14ac:dyDescent="0.3">
      <c r="A10" s="86" t="s">
        <v>18</v>
      </c>
      <c r="B10" s="87" t="s">
        <v>19</v>
      </c>
      <c r="C10" s="23">
        <v>45093</v>
      </c>
      <c r="D10" s="43">
        <v>15</v>
      </c>
      <c r="E10" s="44">
        <v>3</v>
      </c>
      <c r="F10" s="45">
        <v>0.2</v>
      </c>
      <c r="G10" s="44">
        <v>12</v>
      </c>
      <c r="H10" s="45">
        <v>0.8</v>
      </c>
      <c r="I10" s="44">
        <v>0</v>
      </c>
      <c r="J10" s="46">
        <v>0</v>
      </c>
      <c r="K10" s="43">
        <v>8</v>
      </c>
      <c r="L10" s="44">
        <v>8</v>
      </c>
      <c r="M10" s="45">
        <v>1</v>
      </c>
      <c r="N10" s="44">
        <v>0</v>
      </c>
      <c r="O10" s="46">
        <v>0</v>
      </c>
      <c r="P10" s="43">
        <v>12</v>
      </c>
      <c r="Q10" s="44">
        <v>12</v>
      </c>
      <c r="R10" s="45">
        <v>1</v>
      </c>
      <c r="S10" s="44">
        <v>0</v>
      </c>
      <c r="T10" s="46">
        <v>0</v>
      </c>
      <c r="U10" s="41">
        <f t="shared" si="0"/>
        <v>0</v>
      </c>
      <c r="V10" s="42">
        <f t="shared" si="1"/>
        <v>0</v>
      </c>
    </row>
    <row r="11" spans="1:24" x14ac:dyDescent="0.3">
      <c r="A11" s="86"/>
      <c r="B11" s="87"/>
      <c r="C11" s="33">
        <v>45086</v>
      </c>
      <c r="D11" s="47">
        <v>9</v>
      </c>
      <c r="E11" s="48">
        <v>0</v>
      </c>
      <c r="F11" s="49">
        <v>0</v>
      </c>
      <c r="G11" s="48">
        <v>7</v>
      </c>
      <c r="H11" s="50">
        <v>0.78</v>
      </c>
      <c r="I11" s="48">
        <v>2</v>
      </c>
      <c r="J11" s="51">
        <v>0.22</v>
      </c>
      <c r="K11" s="47">
        <v>13</v>
      </c>
      <c r="L11" s="48">
        <v>11</v>
      </c>
      <c r="M11" s="49">
        <v>0.85</v>
      </c>
      <c r="N11" s="48">
        <v>2</v>
      </c>
      <c r="O11" s="51">
        <v>0.15</v>
      </c>
      <c r="P11" s="52">
        <v>14</v>
      </c>
      <c r="Q11" s="53">
        <v>12</v>
      </c>
      <c r="R11" s="49">
        <v>0.86</v>
      </c>
      <c r="S11" s="53">
        <v>2</v>
      </c>
      <c r="T11" s="51">
        <v>0.14000000000000001</v>
      </c>
      <c r="U11" s="54">
        <f t="shared" si="0"/>
        <v>6</v>
      </c>
      <c r="V11" s="55">
        <f t="shared" si="1"/>
        <v>0.16666666666666666</v>
      </c>
    </row>
    <row r="12" spans="1:24" ht="24.75" customHeight="1" x14ac:dyDescent="0.3">
      <c r="A12" s="88" t="s">
        <v>20</v>
      </c>
      <c r="B12" s="89" t="s">
        <v>21</v>
      </c>
      <c r="C12" s="23">
        <v>45093</v>
      </c>
      <c r="D12" s="29">
        <v>46</v>
      </c>
      <c r="E12" s="30">
        <v>3</v>
      </c>
      <c r="F12" s="27">
        <v>7.0000000000000007E-2</v>
      </c>
      <c r="G12" s="30">
        <v>19</v>
      </c>
      <c r="H12" s="27">
        <v>0.41</v>
      </c>
      <c r="I12" s="30">
        <v>24</v>
      </c>
      <c r="J12" s="28">
        <v>0.52</v>
      </c>
      <c r="K12" s="29">
        <v>147</v>
      </c>
      <c r="L12" s="30">
        <v>54</v>
      </c>
      <c r="M12" s="27">
        <v>0.37</v>
      </c>
      <c r="N12" s="30">
        <v>93</v>
      </c>
      <c r="O12" s="28">
        <v>0.63</v>
      </c>
      <c r="P12" s="29">
        <v>184</v>
      </c>
      <c r="Q12" s="30">
        <v>135</v>
      </c>
      <c r="R12" s="27">
        <v>0.73</v>
      </c>
      <c r="S12" s="30">
        <v>50</v>
      </c>
      <c r="T12" s="28">
        <v>0.27</v>
      </c>
      <c r="U12" s="31">
        <f t="shared" si="0"/>
        <v>167</v>
      </c>
      <c r="V12" s="32">
        <f t="shared" si="1"/>
        <v>0.44297082228116713</v>
      </c>
    </row>
    <row r="13" spans="1:24" ht="24.75" customHeight="1" x14ac:dyDescent="0.3">
      <c r="A13" s="88"/>
      <c r="B13" s="89"/>
      <c r="C13" s="33">
        <v>45086</v>
      </c>
      <c r="D13" s="47">
        <v>46</v>
      </c>
      <c r="E13" s="48">
        <v>3</v>
      </c>
      <c r="F13" s="49">
        <v>7.0000000000000007E-2</v>
      </c>
      <c r="G13" s="48">
        <v>19</v>
      </c>
      <c r="H13" s="50">
        <v>0.41</v>
      </c>
      <c r="I13" s="48">
        <v>24</v>
      </c>
      <c r="J13" s="51">
        <v>0.52</v>
      </c>
      <c r="K13" s="47">
        <v>147</v>
      </c>
      <c r="L13" s="48">
        <v>54</v>
      </c>
      <c r="M13" s="49">
        <v>0.37</v>
      </c>
      <c r="N13" s="48">
        <v>93</v>
      </c>
      <c r="O13" s="51">
        <v>0.63</v>
      </c>
      <c r="P13" s="52">
        <v>184</v>
      </c>
      <c r="Q13" s="53">
        <v>135</v>
      </c>
      <c r="R13" s="49">
        <v>0.73</v>
      </c>
      <c r="S13" s="53">
        <v>50</v>
      </c>
      <c r="T13" s="51">
        <v>0.27</v>
      </c>
      <c r="U13" s="54">
        <f t="shared" si="0"/>
        <v>167</v>
      </c>
      <c r="V13" s="55">
        <f t="shared" si="1"/>
        <v>0.44297082228116713</v>
      </c>
    </row>
    <row r="14" spans="1:24" ht="24.75" customHeight="1" x14ac:dyDescent="0.3">
      <c r="A14" s="2" t="s">
        <v>22</v>
      </c>
      <c r="B14" s="1" t="s">
        <v>23</v>
      </c>
      <c r="C14" s="23">
        <v>45093</v>
      </c>
      <c r="D14" s="29">
        <v>139</v>
      </c>
      <c r="E14" s="30">
        <v>19</v>
      </c>
      <c r="F14" s="27">
        <v>0.14000000000000001</v>
      </c>
      <c r="G14" s="30">
        <v>87</v>
      </c>
      <c r="H14" s="27">
        <f>G14/D14</f>
        <v>0.62589928057553956</v>
      </c>
      <c r="I14" s="30">
        <v>33</v>
      </c>
      <c r="J14" s="28">
        <v>0.23</v>
      </c>
      <c r="K14" s="29">
        <v>250</v>
      </c>
      <c r="L14" s="30">
        <v>125</v>
      </c>
      <c r="M14" s="27">
        <v>0.5</v>
      </c>
      <c r="N14" s="30">
        <v>125</v>
      </c>
      <c r="O14" s="28">
        <v>0.5</v>
      </c>
      <c r="P14" s="29">
        <v>159</v>
      </c>
      <c r="Q14" s="30">
        <v>153</v>
      </c>
      <c r="R14" s="27">
        <v>0.96</v>
      </c>
      <c r="S14" s="30">
        <v>6</v>
      </c>
      <c r="T14" s="28">
        <v>0.04</v>
      </c>
      <c r="U14" s="31">
        <f t="shared" si="0"/>
        <v>164</v>
      </c>
      <c r="V14" s="32">
        <f t="shared" si="1"/>
        <v>0.29927007299270075</v>
      </c>
    </row>
    <row r="15" spans="1:24" ht="24.75" customHeight="1" x14ac:dyDescent="0.3">
      <c r="A15" s="2"/>
      <c r="B15" s="1"/>
      <c r="C15" s="33">
        <v>45086</v>
      </c>
      <c r="D15" s="34">
        <v>139</v>
      </c>
      <c r="E15" s="35">
        <v>19</v>
      </c>
      <c r="F15" s="36">
        <v>0.14000000000000001</v>
      </c>
      <c r="G15" s="35">
        <v>87</v>
      </c>
      <c r="H15" s="37">
        <v>0.63</v>
      </c>
      <c r="I15" s="35">
        <v>33</v>
      </c>
      <c r="J15" s="38">
        <v>0.23</v>
      </c>
      <c r="K15" s="34">
        <v>250</v>
      </c>
      <c r="L15" s="35">
        <v>125</v>
      </c>
      <c r="M15" s="36">
        <v>0.5</v>
      </c>
      <c r="N15" s="35">
        <v>125</v>
      </c>
      <c r="O15" s="38">
        <v>0.5</v>
      </c>
      <c r="P15" s="39">
        <v>159</v>
      </c>
      <c r="Q15" s="40">
        <v>153</v>
      </c>
      <c r="R15" s="36">
        <v>0.96</v>
      </c>
      <c r="S15" s="40">
        <v>6</v>
      </c>
      <c r="T15" s="38">
        <v>0.04</v>
      </c>
      <c r="U15" s="41">
        <f t="shared" si="0"/>
        <v>164</v>
      </c>
      <c r="V15" s="42">
        <f t="shared" si="1"/>
        <v>0.29927007299270075</v>
      </c>
    </row>
    <row r="16" spans="1:24" x14ac:dyDescent="0.3">
      <c r="A16" s="84" t="s">
        <v>24</v>
      </c>
      <c r="B16" s="85" t="s">
        <v>17</v>
      </c>
      <c r="C16" s="23">
        <v>45093</v>
      </c>
      <c r="D16" s="43">
        <v>137</v>
      </c>
      <c r="E16" s="44">
        <v>19</v>
      </c>
      <c r="F16" s="45">
        <v>0.14000000000000001</v>
      </c>
      <c r="G16" s="44">
        <v>85</v>
      </c>
      <c r="H16" s="45">
        <v>0.62</v>
      </c>
      <c r="I16" s="44">
        <v>33</v>
      </c>
      <c r="J16" s="46">
        <v>0.24</v>
      </c>
      <c r="K16" s="43">
        <v>250</v>
      </c>
      <c r="L16" s="44">
        <v>125</v>
      </c>
      <c r="M16" s="45">
        <v>0.5</v>
      </c>
      <c r="N16" s="44">
        <v>125</v>
      </c>
      <c r="O16" s="46">
        <v>0.5</v>
      </c>
      <c r="P16" s="56">
        <v>159</v>
      </c>
      <c r="Q16" s="57">
        <v>153</v>
      </c>
      <c r="R16" s="45">
        <v>0.96</v>
      </c>
      <c r="S16" s="57">
        <v>6</v>
      </c>
      <c r="T16" s="46">
        <v>0.04</v>
      </c>
      <c r="U16" s="41">
        <f t="shared" si="0"/>
        <v>164</v>
      </c>
      <c r="V16" s="42">
        <f t="shared" si="1"/>
        <v>0.30036630036630035</v>
      </c>
    </row>
    <row r="17" spans="1:22" x14ac:dyDescent="0.3">
      <c r="A17" s="84"/>
      <c r="B17" s="85"/>
      <c r="C17" s="33">
        <v>45086</v>
      </c>
      <c r="D17" s="34">
        <v>137</v>
      </c>
      <c r="E17" s="35">
        <v>19</v>
      </c>
      <c r="F17" s="36">
        <v>0.14000000000000001</v>
      </c>
      <c r="G17" s="35">
        <v>85</v>
      </c>
      <c r="H17" s="37">
        <v>0.62</v>
      </c>
      <c r="I17" s="35">
        <v>33</v>
      </c>
      <c r="J17" s="38">
        <v>0.24</v>
      </c>
      <c r="K17" s="34">
        <v>250</v>
      </c>
      <c r="L17" s="35">
        <v>125</v>
      </c>
      <c r="M17" s="36">
        <v>0.5</v>
      </c>
      <c r="N17" s="35">
        <v>125</v>
      </c>
      <c r="O17" s="38">
        <v>0.5</v>
      </c>
      <c r="P17" s="39">
        <v>159</v>
      </c>
      <c r="Q17" s="40">
        <v>153</v>
      </c>
      <c r="R17" s="36">
        <v>0.96</v>
      </c>
      <c r="S17" s="40">
        <v>6</v>
      </c>
      <c r="T17" s="38">
        <v>0.04</v>
      </c>
      <c r="U17" s="41">
        <f t="shared" si="0"/>
        <v>164</v>
      </c>
      <c r="V17" s="42">
        <f t="shared" si="1"/>
        <v>0.30036630036630035</v>
      </c>
    </row>
    <row r="18" spans="1:22" x14ac:dyDescent="0.3">
      <c r="A18" s="86" t="s">
        <v>25</v>
      </c>
      <c r="B18" s="87" t="s">
        <v>19</v>
      </c>
      <c r="C18" s="23">
        <v>45093</v>
      </c>
      <c r="D18" s="43">
        <v>2</v>
      </c>
      <c r="E18" s="44">
        <v>0</v>
      </c>
      <c r="F18" s="45">
        <v>0</v>
      </c>
      <c r="G18" s="44">
        <v>2</v>
      </c>
      <c r="H18" s="45">
        <v>1</v>
      </c>
      <c r="I18" s="44">
        <v>0</v>
      </c>
      <c r="J18" s="46">
        <v>0</v>
      </c>
      <c r="K18" s="43">
        <v>0</v>
      </c>
      <c r="L18" s="44">
        <v>0</v>
      </c>
      <c r="M18" s="45">
        <v>0</v>
      </c>
      <c r="N18" s="44">
        <v>0</v>
      </c>
      <c r="O18" s="46">
        <v>0</v>
      </c>
      <c r="P18" s="43">
        <v>0</v>
      </c>
      <c r="Q18" s="44">
        <v>0</v>
      </c>
      <c r="R18" s="45">
        <v>0</v>
      </c>
      <c r="S18" s="44">
        <v>0</v>
      </c>
      <c r="T18" s="46">
        <v>0</v>
      </c>
      <c r="U18" s="41">
        <f t="shared" si="0"/>
        <v>0</v>
      </c>
      <c r="V18" s="42">
        <f t="shared" si="1"/>
        <v>0</v>
      </c>
    </row>
    <row r="19" spans="1:22" x14ac:dyDescent="0.3">
      <c r="A19" s="86"/>
      <c r="B19" s="87"/>
      <c r="C19" s="33">
        <v>45086</v>
      </c>
      <c r="D19" s="47">
        <v>2</v>
      </c>
      <c r="E19" s="48">
        <v>0</v>
      </c>
      <c r="F19" s="49">
        <v>0</v>
      </c>
      <c r="G19" s="48">
        <v>2</v>
      </c>
      <c r="H19" s="50">
        <v>1</v>
      </c>
      <c r="I19" s="48">
        <v>0</v>
      </c>
      <c r="J19" s="51">
        <v>0</v>
      </c>
      <c r="K19" s="47">
        <v>0</v>
      </c>
      <c r="L19" s="48">
        <v>0</v>
      </c>
      <c r="M19" s="49">
        <v>0</v>
      </c>
      <c r="N19" s="48">
        <v>0</v>
      </c>
      <c r="O19" s="51">
        <v>0</v>
      </c>
      <c r="P19" s="52">
        <v>0</v>
      </c>
      <c r="Q19" s="53">
        <v>0</v>
      </c>
      <c r="R19" s="49">
        <v>0</v>
      </c>
      <c r="S19" s="53">
        <v>0</v>
      </c>
      <c r="T19" s="51">
        <v>0</v>
      </c>
      <c r="U19" s="54">
        <f t="shared" si="0"/>
        <v>0</v>
      </c>
      <c r="V19" s="55">
        <v>0</v>
      </c>
    </row>
    <row r="20" spans="1:22" ht="24.75" customHeight="1" x14ac:dyDescent="0.3">
      <c r="A20" s="2" t="s">
        <v>26</v>
      </c>
      <c r="B20" s="1" t="s">
        <v>27</v>
      </c>
      <c r="C20" s="23">
        <v>45093</v>
      </c>
      <c r="D20" s="29">
        <v>16</v>
      </c>
      <c r="E20" s="30">
        <v>2</v>
      </c>
      <c r="F20" s="27">
        <v>0.12</v>
      </c>
      <c r="G20" s="30">
        <v>11</v>
      </c>
      <c r="H20" s="27">
        <v>0.69</v>
      </c>
      <c r="I20" s="30">
        <v>3</v>
      </c>
      <c r="J20" s="28">
        <v>0.19</v>
      </c>
      <c r="K20" s="29">
        <v>93</v>
      </c>
      <c r="L20" s="30">
        <v>21</v>
      </c>
      <c r="M20" s="27">
        <v>0.23</v>
      </c>
      <c r="N20" s="30">
        <v>72</v>
      </c>
      <c r="O20" s="28">
        <v>0.77</v>
      </c>
      <c r="P20" s="29">
        <v>129</v>
      </c>
      <c r="Q20" s="30">
        <v>87</v>
      </c>
      <c r="R20" s="27">
        <v>0.67</v>
      </c>
      <c r="S20" s="30">
        <v>42</v>
      </c>
      <c r="T20" s="28">
        <v>0.33</v>
      </c>
      <c r="U20" s="31">
        <f t="shared" si="0"/>
        <v>117</v>
      </c>
      <c r="V20" s="32">
        <f t="shared" ref="V20:V45" si="2">U20/(P20+K20+D20)</f>
        <v>0.49159663865546216</v>
      </c>
    </row>
    <row r="21" spans="1:22" ht="24.75" customHeight="1" x14ac:dyDescent="0.3">
      <c r="A21" s="2"/>
      <c r="B21" s="1"/>
      <c r="C21" s="33">
        <v>45086</v>
      </c>
      <c r="D21" s="34">
        <v>16</v>
      </c>
      <c r="E21" s="35">
        <v>2</v>
      </c>
      <c r="F21" s="36">
        <v>0.12</v>
      </c>
      <c r="G21" s="35">
        <v>11</v>
      </c>
      <c r="H21" s="37">
        <v>0.69</v>
      </c>
      <c r="I21" s="35">
        <v>3</v>
      </c>
      <c r="J21" s="38">
        <v>0.19</v>
      </c>
      <c r="K21" s="34">
        <v>93</v>
      </c>
      <c r="L21" s="35">
        <v>21</v>
      </c>
      <c r="M21" s="36">
        <v>0.23</v>
      </c>
      <c r="N21" s="35">
        <v>72</v>
      </c>
      <c r="O21" s="38">
        <v>0.77</v>
      </c>
      <c r="P21" s="39">
        <v>129</v>
      </c>
      <c r="Q21" s="40">
        <v>87</v>
      </c>
      <c r="R21" s="36">
        <v>0.67</v>
      </c>
      <c r="S21" s="40">
        <v>42</v>
      </c>
      <c r="T21" s="38">
        <v>0.33</v>
      </c>
      <c r="U21" s="41">
        <f t="shared" si="0"/>
        <v>117</v>
      </c>
      <c r="V21" s="42">
        <f t="shared" si="2"/>
        <v>0.49159663865546216</v>
      </c>
    </row>
    <row r="22" spans="1:22" x14ac:dyDescent="0.3">
      <c r="A22" s="84" t="s">
        <v>28</v>
      </c>
      <c r="B22" s="85" t="s">
        <v>17</v>
      </c>
      <c r="C22" s="23">
        <v>45093</v>
      </c>
      <c r="D22" s="43">
        <v>13</v>
      </c>
      <c r="E22" s="44">
        <v>2</v>
      </c>
      <c r="F22" s="45">
        <v>0.15</v>
      </c>
      <c r="G22" s="44">
        <v>8</v>
      </c>
      <c r="H22" s="45">
        <v>0.62</v>
      </c>
      <c r="I22" s="44">
        <v>3</v>
      </c>
      <c r="J22" s="46">
        <v>0.23</v>
      </c>
      <c r="K22" s="43">
        <v>93</v>
      </c>
      <c r="L22" s="44">
        <v>21</v>
      </c>
      <c r="M22" s="45">
        <v>0.23</v>
      </c>
      <c r="N22" s="44">
        <v>77</v>
      </c>
      <c r="O22" s="46">
        <v>0.77</v>
      </c>
      <c r="P22" s="43">
        <v>126</v>
      </c>
      <c r="Q22" s="44">
        <v>86</v>
      </c>
      <c r="R22" s="45">
        <v>0.67</v>
      </c>
      <c r="S22" s="44">
        <v>40</v>
      </c>
      <c r="T22" s="46">
        <v>0.33</v>
      </c>
      <c r="U22" s="41">
        <f t="shared" si="0"/>
        <v>120</v>
      </c>
      <c r="V22" s="42">
        <f t="shared" si="2"/>
        <v>0.51724137931034486</v>
      </c>
    </row>
    <row r="23" spans="1:22" x14ac:dyDescent="0.3">
      <c r="A23" s="84"/>
      <c r="B23" s="85"/>
      <c r="C23" s="33">
        <v>45086</v>
      </c>
      <c r="D23" s="34">
        <v>13</v>
      </c>
      <c r="E23" s="35">
        <v>2</v>
      </c>
      <c r="F23" s="36">
        <v>0.15</v>
      </c>
      <c r="G23" s="35">
        <v>8</v>
      </c>
      <c r="H23" s="37">
        <v>0.62</v>
      </c>
      <c r="I23" s="35">
        <v>3</v>
      </c>
      <c r="J23" s="38">
        <v>0.23</v>
      </c>
      <c r="K23" s="34">
        <v>93</v>
      </c>
      <c r="L23" s="35">
        <v>21</v>
      </c>
      <c r="M23" s="36">
        <v>0.23</v>
      </c>
      <c r="N23" s="35">
        <v>77</v>
      </c>
      <c r="O23" s="38">
        <v>0.77</v>
      </c>
      <c r="P23" s="39">
        <v>126</v>
      </c>
      <c r="Q23" s="40">
        <v>86</v>
      </c>
      <c r="R23" s="36">
        <v>0.67</v>
      </c>
      <c r="S23" s="40">
        <v>40</v>
      </c>
      <c r="T23" s="38">
        <v>0.33</v>
      </c>
      <c r="U23" s="41">
        <f t="shared" si="0"/>
        <v>120</v>
      </c>
      <c r="V23" s="42">
        <f t="shared" si="2"/>
        <v>0.51724137931034486</v>
      </c>
    </row>
    <row r="24" spans="1:22" x14ac:dyDescent="0.3">
      <c r="A24" s="86" t="s">
        <v>29</v>
      </c>
      <c r="B24" s="87" t="s">
        <v>19</v>
      </c>
      <c r="C24" s="23">
        <v>45093</v>
      </c>
      <c r="D24" s="43">
        <v>3</v>
      </c>
      <c r="E24" s="44">
        <v>0</v>
      </c>
      <c r="F24" s="45">
        <v>0</v>
      </c>
      <c r="G24" s="44">
        <v>3</v>
      </c>
      <c r="H24" s="45">
        <v>1</v>
      </c>
      <c r="I24" s="44">
        <v>0</v>
      </c>
      <c r="J24" s="46">
        <v>0</v>
      </c>
      <c r="K24" s="43">
        <v>0</v>
      </c>
      <c r="L24" s="44">
        <v>0</v>
      </c>
      <c r="M24" s="45">
        <v>0</v>
      </c>
      <c r="N24" s="44">
        <v>0</v>
      </c>
      <c r="O24" s="46">
        <v>0</v>
      </c>
      <c r="P24" s="43">
        <v>3</v>
      </c>
      <c r="Q24" s="44">
        <v>1</v>
      </c>
      <c r="R24" s="45">
        <v>0.33</v>
      </c>
      <c r="S24" s="44">
        <v>2</v>
      </c>
      <c r="T24" s="46">
        <v>0.67</v>
      </c>
      <c r="U24" s="41">
        <f t="shared" si="0"/>
        <v>2</v>
      </c>
      <c r="V24" s="42">
        <f t="shared" si="2"/>
        <v>0.33333333333333331</v>
      </c>
    </row>
    <row r="25" spans="1:22" x14ac:dyDescent="0.3">
      <c r="A25" s="86"/>
      <c r="B25" s="87"/>
      <c r="C25" s="33">
        <v>45086</v>
      </c>
      <c r="D25" s="47">
        <v>3</v>
      </c>
      <c r="E25" s="48">
        <v>0</v>
      </c>
      <c r="F25" s="49">
        <v>0</v>
      </c>
      <c r="G25" s="48">
        <v>3</v>
      </c>
      <c r="H25" s="50">
        <v>1</v>
      </c>
      <c r="I25" s="48">
        <v>0</v>
      </c>
      <c r="J25" s="51">
        <v>0</v>
      </c>
      <c r="K25" s="47">
        <v>0</v>
      </c>
      <c r="L25" s="48">
        <v>0</v>
      </c>
      <c r="M25" s="49">
        <v>0</v>
      </c>
      <c r="N25" s="48">
        <v>0</v>
      </c>
      <c r="O25" s="51">
        <v>0</v>
      </c>
      <c r="P25" s="52">
        <v>3</v>
      </c>
      <c r="Q25" s="53">
        <v>1</v>
      </c>
      <c r="R25" s="49">
        <v>0.33</v>
      </c>
      <c r="S25" s="53">
        <v>2</v>
      </c>
      <c r="T25" s="51">
        <v>0.67</v>
      </c>
      <c r="U25" s="54">
        <f t="shared" si="0"/>
        <v>2</v>
      </c>
      <c r="V25" s="55">
        <f t="shared" si="2"/>
        <v>0.33333333333333331</v>
      </c>
    </row>
    <row r="26" spans="1:22" ht="15.75" customHeight="1" x14ac:dyDescent="0.3">
      <c r="A26" s="88" t="s">
        <v>30</v>
      </c>
      <c r="B26" s="89" t="s">
        <v>31</v>
      </c>
      <c r="C26" s="23">
        <v>45093</v>
      </c>
      <c r="D26" s="29">
        <v>19</v>
      </c>
      <c r="E26" s="30">
        <v>0</v>
      </c>
      <c r="F26" s="27">
        <v>0</v>
      </c>
      <c r="G26" s="30">
        <v>15</v>
      </c>
      <c r="H26" s="27">
        <v>0.79</v>
      </c>
      <c r="I26" s="30">
        <v>4</v>
      </c>
      <c r="J26" s="28">
        <v>0.21</v>
      </c>
      <c r="K26" s="29">
        <v>2</v>
      </c>
      <c r="L26" s="30">
        <v>0</v>
      </c>
      <c r="M26" s="27">
        <v>0</v>
      </c>
      <c r="N26" s="30">
        <v>2</v>
      </c>
      <c r="O26" s="28">
        <v>1</v>
      </c>
      <c r="P26" s="29">
        <v>0</v>
      </c>
      <c r="Q26" s="30">
        <v>0</v>
      </c>
      <c r="R26" s="27">
        <v>0</v>
      </c>
      <c r="S26" s="30">
        <v>0</v>
      </c>
      <c r="T26" s="28">
        <v>0</v>
      </c>
      <c r="U26" s="31">
        <f t="shared" si="0"/>
        <v>6</v>
      </c>
      <c r="V26" s="32">
        <f t="shared" si="2"/>
        <v>0.2857142857142857</v>
      </c>
    </row>
    <row r="27" spans="1:22" x14ac:dyDescent="0.3">
      <c r="A27" s="88"/>
      <c r="B27" s="89"/>
      <c r="C27" s="33">
        <v>45086</v>
      </c>
      <c r="D27" s="52">
        <v>19</v>
      </c>
      <c r="E27" s="53">
        <v>0</v>
      </c>
      <c r="F27" s="50">
        <v>0</v>
      </c>
      <c r="G27" s="53">
        <v>15</v>
      </c>
      <c r="H27" s="50">
        <v>0.79</v>
      </c>
      <c r="I27" s="53">
        <v>4</v>
      </c>
      <c r="J27" s="51">
        <v>0.21</v>
      </c>
      <c r="K27" s="52">
        <v>2</v>
      </c>
      <c r="L27" s="53">
        <v>0</v>
      </c>
      <c r="M27" s="50">
        <v>0</v>
      </c>
      <c r="N27" s="53">
        <v>2</v>
      </c>
      <c r="O27" s="51">
        <v>1</v>
      </c>
      <c r="P27" s="52">
        <v>0</v>
      </c>
      <c r="Q27" s="53">
        <v>0</v>
      </c>
      <c r="R27" s="50">
        <v>0</v>
      </c>
      <c r="S27" s="53">
        <v>0</v>
      </c>
      <c r="T27" s="51">
        <v>0</v>
      </c>
      <c r="U27" s="54">
        <f t="shared" si="0"/>
        <v>6</v>
      </c>
      <c r="V27" s="55">
        <f t="shared" si="2"/>
        <v>0.2857142857142857</v>
      </c>
    </row>
    <row r="28" spans="1:22" ht="15.75" customHeight="1" x14ac:dyDescent="0.3">
      <c r="A28" s="2" t="s">
        <v>32</v>
      </c>
      <c r="B28" s="1" t="s">
        <v>51</v>
      </c>
      <c r="C28" s="23">
        <v>45093</v>
      </c>
      <c r="D28" s="29">
        <v>47</v>
      </c>
      <c r="E28" s="30">
        <v>14</v>
      </c>
      <c r="F28" s="27">
        <v>0.3</v>
      </c>
      <c r="G28" s="30">
        <v>20</v>
      </c>
      <c r="H28" s="27">
        <v>0.43</v>
      </c>
      <c r="I28" s="30">
        <v>13</v>
      </c>
      <c r="J28" s="28">
        <v>0.27</v>
      </c>
      <c r="K28" s="29">
        <v>46</v>
      </c>
      <c r="L28" s="30">
        <v>30</v>
      </c>
      <c r="M28" s="27">
        <v>0.65</v>
      </c>
      <c r="N28" s="30">
        <v>16</v>
      </c>
      <c r="O28" s="28">
        <v>0.35</v>
      </c>
      <c r="P28" s="29">
        <v>35</v>
      </c>
      <c r="Q28" s="30">
        <v>35</v>
      </c>
      <c r="R28" s="27">
        <v>1</v>
      </c>
      <c r="S28" s="30">
        <v>0</v>
      </c>
      <c r="T28" s="28">
        <v>0</v>
      </c>
      <c r="U28" s="31">
        <f t="shared" si="0"/>
        <v>29</v>
      </c>
      <c r="V28" s="32">
        <f t="shared" si="2"/>
        <v>0.2265625</v>
      </c>
    </row>
    <row r="29" spans="1:22" x14ac:dyDescent="0.3">
      <c r="A29" s="2"/>
      <c r="B29" s="1"/>
      <c r="C29" s="33">
        <v>45086</v>
      </c>
      <c r="D29" s="39">
        <v>47</v>
      </c>
      <c r="E29" s="40">
        <v>14</v>
      </c>
      <c r="F29" s="37">
        <v>0.3</v>
      </c>
      <c r="G29" s="40">
        <v>20</v>
      </c>
      <c r="H29" s="37">
        <v>0.43</v>
      </c>
      <c r="I29" s="40">
        <v>13</v>
      </c>
      <c r="J29" s="38">
        <v>0.27</v>
      </c>
      <c r="K29" s="39">
        <v>46</v>
      </c>
      <c r="L29" s="40">
        <v>30</v>
      </c>
      <c r="M29" s="37">
        <v>0.65</v>
      </c>
      <c r="N29" s="40">
        <v>16</v>
      </c>
      <c r="O29" s="38">
        <v>0.35</v>
      </c>
      <c r="P29" s="39">
        <v>35</v>
      </c>
      <c r="Q29" s="40">
        <v>35</v>
      </c>
      <c r="R29" s="37">
        <v>1</v>
      </c>
      <c r="S29" s="40">
        <v>0</v>
      </c>
      <c r="T29" s="38">
        <v>0</v>
      </c>
      <c r="U29" s="41">
        <f t="shared" si="0"/>
        <v>29</v>
      </c>
      <c r="V29" s="42">
        <f t="shared" si="2"/>
        <v>0.2265625</v>
      </c>
    </row>
    <row r="30" spans="1:22" x14ac:dyDescent="0.3">
      <c r="A30" s="84" t="s">
        <v>33</v>
      </c>
      <c r="B30" s="85" t="s">
        <v>34</v>
      </c>
      <c r="C30" s="23">
        <v>45093</v>
      </c>
      <c r="D30" s="43">
        <v>11</v>
      </c>
      <c r="E30" s="44">
        <v>1</v>
      </c>
      <c r="F30" s="45">
        <v>0.09</v>
      </c>
      <c r="G30" s="44">
        <v>9</v>
      </c>
      <c r="H30" s="45">
        <v>0.82</v>
      </c>
      <c r="I30" s="44">
        <v>1</v>
      </c>
      <c r="J30" s="46">
        <v>0.09</v>
      </c>
      <c r="K30" s="43">
        <v>18</v>
      </c>
      <c r="L30" s="44">
        <v>8</v>
      </c>
      <c r="M30" s="45">
        <v>0.44</v>
      </c>
      <c r="N30" s="44">
        <v>10</v>
      </c>
      <c r="O30" s="46">
        <v>0.56000000000000005</v>
      </c>
      <c r="P30" s="43">
        <v>8</v>
      </c>
      <c r="Q30" s="44">
        <v>8</v>
      </c>
      <c r="R30" s="45">
        <v>1</v>
      </c>
      <c r="S30" s="44">
        <v>0</v>
      </c>
      <c r="T30" s="46">
        <v>0</v>
      </c>
      <c r="U30" s="41">
        <f t="shared" si="0"/>
        <v>11</v>
      </c>
      <c r="V30" s="42">
        <f t="shared" si="2"/>
        <v>0.29729729729729731</v>
      </c>
    </row>
    <row r="31" spans="1:22" x14ac:dyDescent="0.3">
      <c r="A31" s="84"/>
      <c r="B31" s="85"/>
      <c r="C31" s="33">
        <v>45086</v>
      </c>
      <c r="D31" s="39">
        <v>11</v>
      </c>
      <c r="E31" s="40">
        <v>1</v>
      </c>
      <c r="F31" s="37">
        <v>0.09</v>
      </c>
      <c r="G31" s="40">
        <v>9</v>
      </c>
      <c r="H31" s="37">
        <v>0.82</v>
      </c>
      <c r="I31" s="40">
        <v>1</v>
      </c>
      <c r="J31" s="38">
        <v>0.09</v>
      </c>
      <c r="K31" s="39">
        <v>18</v>
      </c>
      <c r="L31" s="40">
        <v>8</v>
      </c>
      <c r="M31" s="37">
        <v>0.44</v>
      </c>
      <c r="N31" s="40">
        <v>10</v>
      </c>
      <c r="O31" s="38">
        <v>0.56000000000000005</v>
      </c>
      <c r="P31" s="39">
        <v>8</v>
      </c>
      <c r="Q31" s="40">
        <v>8</v>
      </c>
      <c r="R31" s="37">
        <v>1</v>
      </c>
      <c r="S31" s="40">
        <v>0</v>
      </c>
      <c r="T31" s="38">
        <v>0</v>
      </c>
      <c r="U31" s="41">
        <f t="shared" si="0"/>
        <v>11</v>
      </c>
      <c r="V31" s="42">
        <f t="shared" si="2"/>
        <v>0.29729729729729731</v>
      </c>
    </row>
    <row r="32" spans="1:22" x14ac:dyDescent="0.3">
      <c r="A32" s="86" t="s">
        <v>35</v>
      </c>
      <c r="B32" s="87" t="s">
        <v>19</v>
      </c>
      <c r="C32" s="23">
        <v>45093</v>
      </c>
      <c r="D32" s="43">
        <v>36</v>
      </c>
      <c r="E32" s="44">
        <v>13</v>
      </c>
      <c r="F32" s="45">
        <v>0.36</v>
      </c>
      <c r="G32" s="44">
        <v>11</v>
      </c>
      <c r="H32" s="45">
        <v>0.31</v>
      </c>
      <c r="I32" s="44">
        <v>12</v>
      </c>
      <c r="J32" s="46">
        <v>0.33</v>
      </c>
      <c r="K32" s="43">
        <v>28</v>
      </c>
      <c r="L32" s="44">
        <v>22</v>
      </c>
      <c r="M32" s="45">
        <v>0.79</v>
      </c>
      <c r="N32" s="44">
        <v>6</v>
      </c>
      <c r="O32" s="46">
        <v>0.21</v>
      </c>
      <c r="P32" s="43">
        <v>27</v>
      </c>
      <c r="Q32" s="44">
        <v>27</v>
      </c>
      <c r="R32" s="45">
        <v>1</v>
      </c>
      <c r="S32" s="44">
        <v>0</v>
      </c>
      <c r="T32" s="46">
        <v>0</v>
      </c>
      <c r="U32" s="41">
        <f t="shared" si="0"/>
        <v>18</v>
      </c>
      <c r="V32" s="42">
        <f t="shared" si="2"/>
        <v>0.19780219780219779</v>
      </c>
    </row>
    <row r="33" spans="1:22" x14ac:dyDescent="0.3">
      <c r="A33" s="86"/>
      <c r="B33" s="87"/>
      <c r="C33" s="33">
        <v>45086</v>
      </c>
      <c r="D33" s="52">
        <v>36</v>
      </c>
      <c r="E33" s="53">
        <v>13</v>
      </c>
      <c r="F33" s="50">
        <v>0.36</v>
      </c>
      <c r="G33" s="53">
        <v>11</v>
      </c>
      <c r="H33" s="50">
        <v>0.31</v>
      </c>
      <c r="I33" s="53">
        <v>12</v>
      </c>
      <c r="J33" s="51">
        <v>0.33</v>
      </c>
      <c r="K33" s="52">
        <v>28</v>
      </c>
      <c r="L33" s="53">
        <v>22</v>
      </c>
      <c r="M33" s="50">
        <v>0.79</v>
      </c>
      <c r="N33" s="53">
        <v>6</v>
      </c>
      <c r="O33" s="51">
        <v>0.21</v>
      </c>
      <c r="P33" s="52">
        <v>27</v>
      </c>
      <c r="Q33" s="53">
        <v>27</v>
      </c>
      <c r="R33" s="50">
        <v>1</v>
      </c>
      <c r="S33" s="53">
        <v>0</v>
      </c>
      <c r="T33" s="51">
        <v>0</v>
      </c>
      <c r="U33" s="54">
        <f t="shared" si="0"/>
        <v>18</v>
      </c>
      <c r="V33" s="55">
        <f t="shared" si="2"/>
        <v>0.19780219780219779</v>
      </c>
    </row>
    <row r="34" spans="1:22" ht="15.75" customHeight="1" x14ac:dyDescent="0.3">
      <c r="A34" s="2" t="s">
        <v>36</v>
      </c>
      <c r="B34" s="1" t="s">
        <v>37</v>
      </c>
      <c r="C34" s="23">
        <v>45093</v>
      </c>
      <c r="D34" s="29">
        <v>33</v>
      </c>
      <c r="E34" s="30">
        <v>3</v>
      </c>
      <c r="F34" s="27">
        <v>0.09</v>
      </c>
      <c r="G34" s="30">
        <v>21</v>
      </c>
      <c r="H34" s="27">
        <v>0.64</v>
      </c>
      <c r="I34" s="30">
        <v>9</v>
      </c>
      <c r="J34" s="28">
        <v>0.27</v>
      </c>
      <c r="K34" s="29">
        <v>27</v>
      </c>
      <c r="L34" s="30">
        <v>16</v>
      </c>
      <c r="M34" s="27">
        <v>0.59</v>
      </c>
      <c r="N34" s="30">
        <v>11</v>
      </c>
      <c r="O34" s="28">
        <v>0.41</v>
      </c>
      <c r="P34" s="29">
        <v>29</v>
      </c>
      <c r="Q34" s="30">
        <v>29</v>
      </c>
      <c r="R34" s="27">
        <v>1</v>
      </c>
      <c r="S34" s="30">
        <v>0</v>
      </c>
      <c r="T34" s="28">
        <v>0</v>
      </c>
      <c r="U34" s="31">
        <f t="shared" si="0"/>
        <v>20</v>
      </c>
      <c r="V34" s="32">
        <f t="shared" si="2"/>
        <v>0.2247191011235955</v>
      </c>
    </row>
    <row r="35" spans="1:22" x14ac:dyDescent="0.3">
      <c r="A35" s="2"/>
      <c r="B35" s="1"/>
      <c r="C35" s="33">
        <v>45086</v>
      </c>
      <c r="D35" s="39">
        <v>33</v>
      </c>
      <c r="E35" s="40">
        <v>3</v>
      </c>
      <c r="F35" s="37">
        <v>0.09</v>
      </c>
      <c r="G35" s="40">
        <v>21</v>
      </c>
      <c r="H35" s="37">
        <v>0.64</v>
      </c>
      <c r="I35" s="40">
        <v>9</v>
      </c>
      <c r="J35" s="38">
        <v>0.27</v>
      </c>
      <c r="K35" s="39">
        <v>27</v>
      </c>
      <c r="L35" s="40">
        <v>16</v>
      </c>
      <c r="M35" s="37">
        <v>0.59</v>
      </c>
      <c r="N35" s="40">
        <v>11</v>
      </c>
      <c r="O35" s="38">
        <v>0.41</v>
      </c>
      <c r="P35" s="39">
        <v>29</v>
      </c>
      <c r="Q35" s="40">
        <v>29</v>
      </c>
      <c r="R35" s="37">
        <v>1</v>
      </c>
      <c r="S35" s="40">
        <v>0</v>
      </c>
      <c r="T35" s="38">
        <v>0</v>
      </c>
      <c r="U35" s="41">
        <f t="shared" si="0"/>
        <v>20</v>
      </c>
      <c r="V35" s="42">
        <f t="shared" si="2"/>
        <v>0.2247191011235955</v>
      </c>
    </row>
    <row r="36" spans="1:22" x14ac:dyDescent="0.3">
      <c r="A36" s="84" t="s">
        <v>38</v>
      </c>
      <c r="B36" s="85" t="s">
        <v>39</v>
      </c>
      <c r="C36" s="23">
        <v>45093</v>
      </c>
      <c r="D36" s="43">
        <v>26</v>
      </c>
      <c r="E36" s="44">
        <v>2</v>
      </c>
      <c r="F36" s="45">
        <v>0.08</v>
      </c>
      <c r="G36" s="44">
        <v>19</v>
      </c>
      <c r="H36" s="45">
        <v>0.73</v>
      </c>
      <c r="I36" s="44">
        <v>5</v>
      </c>
      <c r="J36" s="46">
        <v>0.19</v>
      </c>
      <c r="K36" s="43">
        <v>23</v>
      </c>
      <c r="L36" s="44">
        <v>14</v>
      </c>
      <c r="M36" s="45">
        <v>0.61</v>
      </c>
      <c r="N36" s="44">
        <v>9</v>
      </c>
      <c r="O36" s="46">
        <v>0.39</v>
      </c>
      <c r="P36" s="43">
        <v>25</v>
      </c>
      <c r="Q36" s="44">
        <v>25</v>
      </c>
      <c r="R36" s="45">
        <v>1</v>
      </c>
      <c r="S36" s="44">
        <v>0</v>
      </c>
      <c r="T36" s="46">
        <v>0</v>
      </c>
      <c r="U36" s="41">
        <f t="shared" si="0"/>
        <v>14</v>
      </c>
      <c r="V36" s="42">
        <f t="shared" si="2"/>
        <v>0.1891891891891892</v>
      </c>
    </row>
    <row r="37" spans="1:22" x14ac:dyDescent="0.3">
      <c r="A37" s="84"/>
      <c r="B37" s="85"/>
      <c r="C37" s="33">
        <v>45086</v>
      </c>
      <c r="D37" s="39">
        <v>26</v>
      </c>
      <c r="E37" s="40">
        <v>2</v>
      </c>
      <c r="F37" s="37">
        <v>0.08</v>
      </c>
      <c r="G37" s="40">
        <v>19</v>
      </c>
      <c r="H37" s="37">
        <v>0.73</v>
      </c>
      <c r="I37" s="40">
        <v>5</v>
      </c>
      <c r="J37" s="38">
        <v>0.19</v>
      </c>
      <c r="K37" s="39">
        <v>23</v>
      </c>
      <c r="L37" s="40">
        <v>14</v>
      </c>
      <c r="M37" s="37">
        <v>0.61</v>
      </c>
      <c r="N37" s="40">
        <v>9</v>
      </c>
      <c r="O37" s="38">
        <v>0.39</v>
      </c>
      <c r="P37" s="39">
        <v>25</v>
      </c>
      <c r="Q37" s="40">
        <v>25</v>
      </c>
      <c r="R37" s="37">
        <v>1</v>
      </c>
      <c r="S37" s="40">
        <v>0</v>
      </c>
      <c r="T37" s="38">
        <v>0</v>
      </c>
      <c r="U37" s="41">
        <f t="shared" si="0"/>
        <v>14</v>
      </c>
      <c r="V37" s="42">
        <f t="shared" si="2"/>
        <v>0.1891891891891892</v>
      </c>
    </row>
    <row r="38" spans="1:22" x14ac:dyDescent="0.3">
      <c r="A38" s="86" t="s">
        <v>40</v>
      </c>
      <c r="B38" s="87" t="s">
        <v>19</v>
      </c>
      <c r="C38" s="23">
        <v>45093</v>
      </c>
      <c r="D38" s="58">
        <v>7</v>
      </c>
      <c r="E38" s="59">
        <v>1</v>
      </c>
      <c r="F38" s="60">
        <v>0.14000000000000001</v>
      </c>
      <c r="G38" s="59">
        <v>2</v>
      </c>
      <c r="H38" s="60">
        <v>0.28999999999999998</v>
      </c>
      <c r="I38" s="59">
        <v>4</v>
      </c>
      <c r="J38" s="61">
        <v>0.87</v>
      </c>
      <c r="K38" s="58">
        <v>4</v>
      </c>
      <c r="L38" s="59">
        <v>2</v>
      </c>
      <c r="M38" s="60">
        <v>0.5</v>
      </c>
      <c r="N38" s="59">
        <v>2</v>
      </c>
      <c r="O38" s="61">
        <v>0.5</v>
      </c>
      <c r="P38" s="43">
        <v>4</v>
      </c>
      <c r="Q38" s="44">
        <v>4</v>
      </c>
      <c r="R38" s="60">
        <v>1</v>
      </c>
      <c r="S38" s="44">
        <v>0</v>
      </c>
      <c r="T38" s="61">
        <v>0</v>
      </c>
      <c r="U38" s="41">
        <f t="shared" si="0"/>
        <v>6</v>
      </c>
      <c r="V38" s="42">
        <f t="shared" si="2"/>
        <v>0.4</v>
      </c>
    </row>
    <row r="39" spans="1:22" x14ac:dyDescent="0.3">
      <c r="A39" s="86"/>
      <c r="B39" s="87"/>
      <c r="C39" s="33">
        <v>45086</v>
      </c>
      <c r="D39" s="62">
        <v>7</v>
      </c>
      <c r="E39" s="63">
        <v>1</v>
      </c>
      <c r="F39" s="64">
        <v>0.14000000000000001</v>
      </c>
      <c r="G39" s="63">
        <v>2</v>
      </c>
      <c r="H39" s="64">
        <v>0.28999999999999998</v>
      </c>
      <c r="I39" s="63">
        <v>4</v>
      </c>
      <c r="J39" s="65">
        <v>0.87</v>
      </c>
      <c r="K39" s="62">
        <v>4</v>
      </c>
      <c r="L39" s="63">
        <v>2</v>
      </c>
      <c r="M39" s="64">
        <v>0.5</v>
      </c>
      <c r="N39" s="63">
        <v>2</v>
      </c>
      <c r="O39" s="65">
        <v>0.5</v>
      </c>
      <c r="P39" s="52">
        <v>4</v>
      </c>
      <c r="Q39" s="53">
        <v>4</v>
      </c>
      <c r="R39" s="64">
        <v>1</v>
      </c>
      <c r="S39" s="53">
        <v>0</v>
      </c>
      <c r="T39" s="65">
        <v>0</v>
      </c>
      <c r="U39" s="54">
        <f t="shared" si="0"/>
        <v>6</v>
      </c>
      <c r="V39" s="55">
        <f t="shared" si="2"/>
        <v>0.4</v>
      </c>
    </row>
    <row r="40" spans="1:22" ht="15.75" customHeight="1" x14ac:dyDescent="0.3">
      <c r="A40" s="2" t="s">
        <v>41</v>
      </c>
      <c r="B40" s="1" t="s">
        <v>42</v>
      </c>
      <c r="C40" s="23">
        <v>45093</v>
      </c>
      <c r="D40" s="29">
        <v>5</v>
      </c>
      <c r="E40" s="30">
        <v>0</v>
      </c>
      <c r="F40" s="27">
        <v>0</v>
      </c>
      <c r="G40" s="30">
        <v>5</v>
      </c>
      <c r="H40" s="27">
        <v>1</v>
      </c>
      <c r="I40" s="30">
        <v>0</v>
      </c>
      <c r="J40" s="28">
        <v>0</v>
      </c>
      <c r="K40" s="29">
        <v>10</v>
      </c>
      <c r="L40" s="30">
        <v>10</v>
      </c>
      <c r="M40" s="27">
        <v>1</v>
      </c>
      <c r="N40" s="30">
        <v>0</v>
      </c>
      <c r="O40" s="28">
        <v>0</v>
      </c>
      <c r="P40" s="29">
        <v>12</v>
      </c>
      <c r="Q40" s="30">
        <v>12</v>
      </c>
      <c r="R40" s="27">
        <v>1</v>
      </c>
      <c r="S40" s="30">
        <v>0</v>
      </c>
      <c r="T40" s="28">
        <v>0</v>
      </c>
      <c r="U40" s="31">
        <f t="shared" si="0"/>
        <v>0</v>
      </c>
      <c r="V40" s="32">
        <f t="shared" si="2"/>
        <v>0</v>
      </c>
    </row>
    <row r="41" spans="1:22" x14ac:dyDescent="0.3">
      <c r="A41" s="2"/>
      <c r="B41" s="1"/>
      <c r="C41" s="33">
        <v>45086</v>
      </c>
      <c r="D41" s="39">
        <v>5</v>
      </c>
      <c r="E41" s="40">
        <v>0</v>
      </c>
      <c r="F41" s="37">
        <v>0</v>
      </c>
      <c r="G41" s="40">
        <v>5</v>
      </c>
      <c r="H41" s="37">
        <v>1</v>
      </c>
      <c r="I41" s="40">
        <v>0</v>
      </c>
      <c r="J41" s="38">
        <v>0</v>
      </c>
      <c r="K41" s="39">
        <v>10</v>
      </c>
      <c r="L41" s="40">
        <v>10</v>
      </c>
      <c r="M41" s="37">
        <v>1</v>
      </c>
      <c r="N41" s="40">
        <v>0</v>
      </c>
      <c r="O41" s="38">
        <v>0</v>
      </c>
      <c r="P41" s="39">
        <v>12</v>
      </c>
      <c r="Q41" s="40">
        <v>12</v>
      </c>
      <c r="R41" s="37">
        <v>1</v>
      </c>
      <c r="S41" s="40">
        <v>0</v>
      </c>
      <c r="T41" s="38">
        <v>0</v>
      </c>
      <c r="U41" s="41">
        <f t="shared" si="0"/>
        <v>0</v>
      </c>
      <c r="V41" s="42">
        <f t="shared" si="2"/>
        <v>0</v>
      </c>
    </row>
    <row r="42" spans="1:22" x14ac:dyDescent="0.3">
      <c r="A42" s="84" t="s">
        <v>43</v>
      </c>
      <c r="B42" s="85" t="s">
        <v>44</v>
      </c>
      <c r="C42" s="23">
        <v>45093</v>
      </c>
      <c r="D42" s="43">
        <v>1</v>
      </c>
      <c r="E42" s="44">
        <v>0</v>
      </c>
      <c r="F42" s="45">
        <v>0</v>
      </c>
      <c r="G42" s="44">
        <v>1</v>
      </c>
      <c r="H42" s="45">
        <v>1</v>
      </c>
      <c r="I42" s="44">
        <v>0</v>
      </c>
      <c r="J42" s="46">
        <v>0</v>
      </c>
      <c r="K42" s="43">
        <v>6</v>
      </c>
      <c r="L42" s="44">
        <v>6</v>
      </c>
      <c r="M42" s="45">
        <v>1</v>
      </c>
      <c r="N42" s="44">
        <v>0</v>
      </c>
      <c r="O42" s="46">
        <v>0</v>
      </c>
      <c r="P42" s="43">
        <v>8</v>
      </c>
      <c r="Q42" s="44">
        <v>8</v>
      </c>
      <c r="R42" s="45">
        <v>1</v>
      </c>
      <c r="S42" s="44">
        <v>0</v>
      </c>
      <c r="T42" s="46">
        <v>0</v>
      </c>
      <c r="U42" s="41">
        <f t="shared" si="0"/>
        <v>0</v>
      </c>
      <c r="V42" s="42">
        <f t="shared" si="2"/>
        <v>0</v>
      </c>
    </row>
    <row r="43" spans="1:22" x14ac:dyDescent="0.3">
      <c r="A43" s="84"/>
      <c r="B43" s="85"/>
      <c r="C43" s="33">
        <v>45086</v>
      </c>
      <c r="D43" s="39">
        <v>1</v>
      </c>
      <c r="E43" s="40">
        <v>0</v>
      </c>
      <c r="F43" s="37">
        <v>0</v>
      </c>
      <c r="G43" s="40">
        <v>1</v>
      </c>
      <c r="H43" s="37">
        <v>1</v>
      </c>
      <c r="I43" s="40">
        <v>0</v>
      </c>
      <c r="J43" s="38">
        <v>0</v>
      </c>
      <c r="K43" s="39">
        <v>6</v>
      </c>
      <c r="L43" s="40">
        <v>6</v>
      </c>
      <c r="M43" s="37">
        <v>1</v>
      </c>
      <c r="N43" s="40">
        <v>0</v>
      </c>
      <c r="O43" s="38">
        <v>0</v>
      </c>
      <c r="P43" s="39">
        <v>8</v>
      </c>
      <c r="Q43" s="40">
        <v>8</v>
      </c>
      <c r="R43" s="37">
        <v>1</v>
      </c>
      <c r="S43" s="40">
        <v>0</v>
      </c>
      <c r="T43" s="38">
        <v>0</v>
      </c>
      <c r="U43" s="41">
        <f t="shared" si="0"/>
        <v>0</v>
      </c>
      <c r="V43" s="42">
        <f t="shared" si="2"/>
        <v>0</v>
      </c>
    </row>
    <row r="44" spans="1:22" x14ac:dyDescent="0.3">
      <c r="A44" s="84" t="s">
        <v>45</v>
      </c>
      <c r="B44" s="85" t="s">
        <v>39</v>
      </c>
      <c r="C44" s="23">
        <v>45093</v>
      </c>
      <c r="D44" s="43">
        <v>0</v>
      </c>
      <c r="E44" s="44">
        <v>0</v>
      </c>
      <c r="F44" s="45">
        <v>0</v>
      </c>
      <c r="G44" s="40">
        <v>0</v>
      </c>
      <c r="H44" s="45">
        <v>0</v>
      </c>
      <c r="I44" s="44">
        <v>0</v>
      </c>
      <c r="J44" s="46">
        <v>0</v>
      </c>
      <c r="K44" s="43">
        <v>0</v>
      </c>
      <c r="L44" s="44">
        <v>0</v>
      </c>
      <c r="M44" s="45">
        <v>0</v>
      </c>
      <c r="N44" s="44">
        <v>0</v>
      </c>
      <c r="O44" s="46">
        <v>0</v>
      </c>
      <c r="P44" s="43">
        <v>4</v>
      </c>
      <c r="Q44" s="44">
        <v>4</v>
      </c>
      <c r="R44" s="45">
        <v>1</v>
      </c>
      <c r="S44" s="44">
        <v>0</v>
      </c>
      <c r="T44" s="46">
        <v>0</v>
      </c>
      <c r="U44" s="41">
        <f t="shared" si="0"/>
        <v>0</v>
      </c>
      <c r="V44" s="42">
        <f t="shared" si="2"/>
        <v>0</v>
      </c>
    </row>
    <row r="45" spans="1:22" x14ac:dyDescent="0.3">
      <c r="A45" s="84"/>
      <c r="B45" s="85"/>
      <c r="C45" s="33">
        <v>45086</v>
      </c>
      <c r="D45" s="39">
        <v>0</v>
      </c>
      <c r="E45" s="40">
        <v>0</v>
      </c>
      <c r="F45" s="37">
        <v>0</v>
      </c>
      <c r="G45" s="40">
        <v>0</v>
      </c>
      <c r="H45" s="37">
        <v>0</v>
      </c>
      <c r="I45" s="40">
        <v>0</v>
      </c>
      <c r="J45" s="38">
        <v>0</v>
      </c>
      <c r="K45" s="39">
        <v>0</v>
      </c>
      <c r="L45" s="40">
        <v>0</v>
      </c>
      <c r="M45" s="37">
        <v>0</v>
      </c>
      <c r="N45" s="40">
        <v>0</v>
      </c>
      <c r="O45" s="38">
        <v>0</v>
      </c>
      <c r="P45" s="39">
        <v>4</v>
      </c>
      <c r="Q45" s="40">
        <v>4</v>
      </c>
      <c r="R45" s="37">
        <v>1</v>
      </c>
      <c r="S45" s="40">
        <v>0</v>
      </c>
      <c r="T45" s="38">
        <v>0</v>
      </c>
      <c r="U45" s="41">
        <f t="shared" si="0"/>
        <v>0</v>
      </c>
      <c r="V45" s="42">
        <f t="shared" si="2"/>
        <v>0</v>
      </c>
    </row>
    <row r="46" spans="1:22" x14ac:dyDescent="0.3">
      <c r="A46" s="86" t="s">
        <v>46</v>
      </c>
      <c r="B46" s="87" t="s">
        <v>19</v>
      </c>
      <c r="C46" s="23">
        <v>45093</v>
      </c>
      <c r="D46" s="43">
        <v>4</v>
      </c>
      <c r="E46" s="44">
        <v>0</v>
      </c>
      <c r="F46" s="45">
        <v>0</v>
      </c>
      <c r="G46" s="44">
        <v>4</v>
      </c>
      <c r="H46" s="45">
        <v>1</v>
      </c>
      <c r="I46" s="44">
        <v>0</v>
      </c>
      <c r="J46" s="46">
        <v>0</v>
      </c>
      <c r="K46" s="43">
        <v>4</v>
      </c>
      <c r="L46" s="44">
        <v>4</v>
      </c>
      <c r="M46" s="45">
        <v>1</v>
      </c>
      <c r="N46" s="44">
        <v>0</v>
      </c>
      <c r="O46" s="46">
        <v>0</v>
      </c>
      <c r="P46" s="43">
        <v>0</v>
      </c>
      <c r="Q46" s="44">
        <v>0</v>
      </c>
      <c r="R46" s="45">
        <v>0</v>
      </c>
      <c r="S46" s="44">
        <v>0</v>
      </c>
      <c r="T46" s="46">
        <v>0</v>
      </c>
      <c r="U46" s="41">
        <f t="shared" si="0"/>
        <v>0</v>
      </c>
      <c r="V46" s="42">
        <v>0</v>
      </c>
    </row>
    <row r="47" spans="1:22" x14ac:dyDescent="0.3">
      <c r="A47" s="86"/>
      <c r="B47" s="87"/>
      <c r="C47" s="33">
        <v>45086</v>
      </c>
      <c r="D47" s="52">
        <v>4</v>
      </c>
      <c r="E47" s="53">
        <v>0</v>
      </c>
      <c r="F47" s="50">
        <v>0</v>
      </c>
      <c r="G47" s="53">
        <v>4</v>
      </c>
      <c r="H47" s="50">
        <v>1</v>
      </c>
      <c r="I47" s="66">
        <v>0</v>
      </c>
      <c r="J47" s="51">
        <v>0</v>
      </c>
      <c r="K47" s="52">
        <v>4</v>
      </c>
      <c r="L47" s="53">
        <v>4</v>
      </c>
      <c r="M47" s="50">
        <v>1</v>
      </c>
      <c r="N47" s="66">
        <v>0</v>
      </c>
      <c r="O47" s="51">
        <v>0</v>
      </c>
      <c r="P47" s="52">
        <v>0</v>
      </c>
      <c r="Q47" s="53">
        <v>0</v>
      </c>
      <c r="R47" s="50">
        <v>0</v>
      </c>
      <c r="S47" s="53">
        <v>0</v>
      </c>
      <c r="T47" s="51">
        <v>0</v>
      </c>
      <c r="U47" s="54">
        <f t="shared" si="0"/>
        <v>0</v>
      </c>
      <c r="V47" s="55">
        <v>0</v>
      </c>
    </row>
    <row r="48" spans="1:22" ht="27" customHeight="1" x14ac:dyDescent="0.3">
      <c r="A48" s="88" t="s">
        <v>47</v>
      </c>
      <c r="B48" s="89" t="s">
        <v>48</v>
      </c>
      <c r="C48" s="23">
        <v>45093</v>
      </c>
      <c r="D48" s="29">
        <v>2</v>
      </c>
      <c r="E48" s="30">
        <v>0</v>
      </c>
      <c r="F48" s="27">
        <v>0</v>
      </c>
      <c r="G48" s="30">
        <v>2</v>
      </c>
      <c r="H48" s="27">
        <v>1</v>
      </c>
      <c r="I48" s="30">
        <v>0</v>
      </c>
      <c r="J48" s="28">
        <v>0</v>
      </c>
      <c r="K48" s="29">
        <v>0</v>
      </c>
      <c r="L48" s="30">
        <v>0</v>
      </c>
      <c r="M48" s="27">
        <v>0</v>
      </c>
      <c r="N48" s="30">
        <v>0</v>
      </c>
      <c r="O48" s="28">
        <v>0</v>
      </c>
      <c r="P48" s="29">
        <v>28</v>
      </c>
      <c r="Q48" s="30">
        <v>28</v>
      </c>
      <c r="R48" s="27">
        <v>1</v>
      </c>
      <c r="S48" s="30">
        <v>0</v>
      </c>
      <c r="T48" s="28">
        <v>0</v>
      </c>
      <c r="U48" s="31">
        <f t="shared" si="0"/>
        <v>0</v>
      </c>
      <c r="V48" s="32">
        <f>U48/(P48+K48+D48)</f>
        <v>0</v>
      </c>
    </row>
    <row r="49" spans="1:33" ht="27.75" customHeight="1" x14ac:dyDescent="0.3">
      <c r="A49" s="88"/>
      <c r="B49" s="89"/>
      <c r="C49" s="33">
        <v>45086</v>
      </c>
      <c r="D49" s="67">
        <v>2</v>
      </c>
      <c r="E49" s="66">
        <v>0</v>
      </c>
      <c r="F49" s="68">
        <v>0</v>
      </c>
      <c r="G49" s="66">
        <v>2</v>
      </c>
      <c r="H49" s="68">
        <v>1</v>
      </c>
      <c r="I49" s="66">
        <v>0</v>
      </c>
      <c r="J49" s="69">
        <v>0</v>
      </c>
      <c r="K49" s="67">
        <v>0</v>
      </c>
      <c r="L49" s="66">
        <v>0</v>
      </c>
      <c r="M49" s="68">
        <v>0</v>
      </c>
      <c r="N49" s="66">
        <v>0</v>
      </c>
      <c r="O49" s="69">
        <v>0</v>
      </c>
      <c r="P49" s="67">
        <v>28</v>
      </c>
      <c r="Q49" s="66">
        <v>28</v>
      </c>
      <c r="R49" s="68">
        <v>1</v>
      </c>
      <c r="S49" s="66">
        <v>0</v>
      </c>
      <c r="T49" s="69">
        <v>0</v>
      </c>
      <c r="U49" s="70">
        <f t="shared" si="0"/>
        <v>0</v>
      </c>
      <c r="V49" s="71">
        <f>U49/(P49+K49+D49)</f>
        <v>0</v>
      </c>
    </row>
    <row r="50" spans="1:33" ht="16.5" customHeight="1" x14ac:dyDescent="0.3">
      <c r="A50" s="90" t="s">
        <v>49</v>
      </c>
      <c r="B50" s="90"/>
      <c r="C50" s="23">
        <v>45093</v>
      </c>
      <c r="D50" s="72">
        <f>SUM(D6,D12,D14,D20,D26,D28,D34,D40,D48)</f>
        <v>715</v>
      </c>
      <c r="E50" s="73">
        <f>SUM(E6,E12,E14,E20,E26,E28,E34,E40,E48)</f>
        <v>85</v>
      </c>
      <c r="F50" s="74">
        <v>0.12</v>
      </c>
      <c r="G50" s="73">
        <f>SUM(G6,G12,G14,G20,G26,G28,G34,G40,G48)</f>
        <v>463</v>
      </c>
      <c r="H50" s="74">
        <v>0.65</v>
      </c>
      <c r="I50" s="73">
        <f>SUM(I6,I12,I14,I20,I26,I28,I34,I40,I48)</f>
        <v>167</v>
      </c>
      <c r="J50" s="75">
        <v>0.23</v>
      </c>
      <c r="K50" s="72">
        <f>SUM(K6,K12,K14,K20,K26,K28,K34,K40,K48)</f>
        <v>1215</v>
      </c>
      <c r="L50" s="73">
        <f>SUM(L6,L12,L14,L20,L26,L28,L34,L40,L48)</f>
        <v>841</v>
      </c>
      <c r="M50" s="74">
        <v>0.69</v>
      </c>
      <c r="N50" s="73">
        <f>SUM(N6,N12,N14,N20,N26,N28,N34,N40,N48)</f>
        <v>374</v>
      </c>
      <c r="O50" s="75">
        <v>0.31</v>
      </c>
      <c r="P50" s="72">
        <f>SUM(P6,P12,P14,P20,P26,P28,P34,P40,P48)</f>
        <v>1396</v>
      </c>
      <c r="Q50" s="73">
        <f>SUM(Q6,Q12,Q14,Q20,Q26,Q28,Q34,Q40,Q48)</f>
        <v>1297</v>
      </c>
      <c r="R50" s="74">
        <v>0.93</v>
      </c>
      <c r="S50" s="73">
        <f>SUM(S6,S12,S14,S20,S26,S28,S34,S40,S48)</f>
        <v>100</v>
      </c>
      <c r="T50" s="75">
        <v>7.0000000000000007E-2</v>
      </c>
      <c r="U50" s="76">
        <f t="shared" si="0"/>
        <v>641</v>
      </c>
      <c r="V50" s="77">
        <f>U50/(P50+K50+D50)</f>
        <v>0.19272399278412508</v>
      </c>
    </row>
    <row r="51" spans="1:33" ht="16.5" customHeight="1" x14ac:dyDescent="0.3">
      <c r="A51" s="90"/>
      <c r="B51" s="90"/>
      <c r="C51" s="33">
        <v>45086</v>
      </c>
      <c r="D51" s="78">
        <f>SUM(D7,D13,D15,D21,D27,D29,D35,D41,D49)</f>
        <v>709</v>
      </c>
      <c r="E51" s="79">
        <v>81</v>
      </c>
      <c r="F51" s="80">
        <v>0.11</v>
      </c>
      <c r="G51" s="79">
        <v>458</v>
      </c>
      <c r="H51" s="80">
        <v>0.65</v>
      </c>
      <c r="I51" s="79">
        <v>170</v>
      </c>
      <c r="J51" s="81">
        <v>0.24</v>
      </c>
      <c r="K51" s="78">
        <v>1220</v>
      </c>
      <c r="L51" s="79">
        <v>844</v>
      </c>
      <c r="M51" s="80">
        <v>0.69</v>
      </c>
      <c r="N51" s="79">
        <v>376</v>
      </c>
      <c r="O51" s="81">
        <v>0.31</v>
      </c>
      <c r="P51" s="78">
        <v>1398</v>
      </c>
      <c r="Q51" s="79">
        <v>1297</v>
      </c>
      <c r="R51" s="80">
        <v>0.93</v>
      </c>
      <c r="S51" s="79">
        <v>102</v>
      </c>
      <c r="T51" s="81">
        <v>7.0000000000000007E-2</v>
      </c>
      <c r="U51" s="82">
        <f t="shared" si="0"/>
        <v>648</v>
      </c>
      <c r="V51" s="83">
        <f>U51/(P51+K51+D51)</f>
        <v>0.19477006311992787</v>
      </c>
    </row>
    <row r="52" spans="1:33" ht="20.25" customHeight="1" x14ac:dyDescent="0.3">
      <c r="A52" s="91" t="s">
        <v>50</v>
      </c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</row>
    <row r="53" spans="1:33" ht="31.5" customHeight="1" x14ac:dyDescent="0.3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60" spans="1:33" x14ac:dyDescent="0.3">
      <c r="AD60" s="15"/>
      <c r="AE60" s="15"/>
      <c r="AF60" s="15"/>
      <c r="AG60" s="15"/>
    </row>
    <row r="62" spans="1:33" x14ac:dyDescent="0.3">
      <c r="AD62" s="15"/>
      <c r="AE62" s="15"/>
      <c r="AF62" s="15"/>
    </row>
  </sheetData>
  <mergeCells count="66">
    <mergeCell ref="A50:B51"/>
    <mergeCell ref="A52:V52"/>
    <mergeCell ref="A53:V53"/>
    <mergeCell ref="A44:A45"/>
    <mergeCell ref="B44:B45"/>
    <mergeCell ref="A46:A47"/>
    <mergeCell ref="B46:B47"/>
    <mergeCell ref="A48:A49"/>
    <mergeCell ref="B48:B49"/>
    <mergeCell ref="A38:A39"/>
    <mergeCell ref="B38:B39"/>
    <mergeCell ref="A40:A41"/>
    <mergeCell ref="B40:B41"/>
    <mergeCell ref="A42:A43"/>
    <mergeCell ref="B42:B43"/>
    <mergeCell ref="A32:A33"/>
    <mergeCell ref="B32:B33"/>
    <mergeCell ref="A34:A35"/>
    <mergeCell ref="B34:B35"/>
    <mergeCell ref="A36:A37"/>
    <mergeCell ref="B36:B37"/>
    <mergeCell ref="A26:A27"/>
    <mergeCell ref="B26:B27"/>
    <mergeCell ref="A28:A29"/>
    <mergeCell ref="B28:B29"/>
    <mergeCell ref="A30:A31"/>
    <mergeCell ref="B30:B31"/>
    <mergeCell ref="A20:A21"/>
    <mergeCell ref="B20:B21"/>
    <mergeCell ref="A22:A23"/>
    <mergeCell ref="B22:B23"/>
    <mergeCell ref="A24:A25"/>
    <mergeCell ref="B24:B25"/>
    <mergeCell ref="A14:A15"/>
    <mergeCell ref="B14:B15"/>
    <mergeCell ref="A16:A17"/>
    <mergeCell ref="B16:B17"/>
    <mergeCell ref="A18:A19"/>
    <mergeCell ref="B18:B19"/>
    <mergeCell ref="A8:A9"/>
    <mergeCell ref="B8:B9"/>
    <mergeCell ref="A10:A11"/>
    <mergeCell ref="B10:B11"/>
    <mergeCell ref="A12:A13"/>
    <mergeCell ref="B12:B13"/>
    <mergeCell ref="P4:P5"/>
    <mergeCell ref="Q4:R4"/>
    <mergeCell ref="S4:T4"/>
    <mergeCell ref="A6:A7"/>
    <mergeCell ref="B6:B7"/>
    <mergeCell ref="R1:V1"/>
    <mergeCell ref="A2:V2"/>
    <mergeCell ref="A3:A5"/>
    <mergeCell ref="B3:B5"/>
    <mergeCell ref="C3:C5"/>
    <mergeCell ref="D3:J3"/>
    <mergeCell ref="K3:O3"/>
    <mergeCell ref="P3:T3"/>
    <mergeCell ref="U3:V4"/>
    <mergeCell ref="D4:D5"/>
    <mergeCell ref="E4:F4"/>
    <mergeCell ref="G4:H4"/>
    <mergeCell ref="I4:J4"/>
    <mergeCell ref="K4:K5"/>
    <mergeCell ref="L4:M4"/>
    <mergeCell ref="N4:O4"/>
  </mergeCells>
  <conditionalFormatting sqref="F6 F8 F10 F12 F14 F16 F20 F22 F26 F28 F30 F32 F34 F36 F38 F40 F42 F46 F50">
    <cfRule type="cellIs" dxfId="20" priority="2" operator="between">
      <formula>0.5</formula>
      <formula>1</formula>
    </cfRule>
    <cfRule type="cellIs" dxfId="19" priority="3" operator="between">
      <formula>0.25</formula>
      <formula>0.49</formula>
    </cfRule>
    <cfRule type="cellIs" dxfId="18" priority="4" operator="between">
      <formula>0</formula>
      <formula>0.24</formula>
    </cfRule>
  </conditionalFormatting>
  <conditionalFormatting sqref="J6 J8 J10 J12 J14 J16 J20 J22 J26 J28 J30 J32 J34 J36 J38 J40 J42 J46 J50">
    <cfRule type="cellIs" dxfId="17" priority="5" operator="between">
      <formula>0.25</formula>
      <formula>1</formula>
    </cfRule>
    <cfRule type="cellIs" dxfId="16" priority="6" operator="between">
      <formula>0.11</formula>
      <formula>0.24</formula>
    </cfRule>
    <cfRule type="cellIs" dxfId="15" priority="7" operator="between">
      <formula>0</formula>
      <formula>0.09</formula>
    </cfRule>
  </conditionalFormatting>
  <conditionalFormatting sqref="M6 M8 M10 M12 M14 M16 M20 M22 M26 M28 M30 M32 M34 M36 M38 M40 M42 M46 M50">
    <cfRule type="cellIs" dxfId="14" priority="17" operator="between">
      <formula>0.5</formula>
      <formula>1</formula>
    </cfRule>
    <cfRule type="cellIs" dxfId="13" priority="18" operator="between">
      <formula>0.25</formula>
      <formula>0.49</formula>
    </cfRule>
    <cfRule type="cellIs" dxfId="12" priority="19" operator="between">
      <formula>0</formula>
      <formula>0.24</formula>
    </cfRule>
  </conditionalFormatting>
  <conditionalFormatting sqref="O6 O8 O10 O12 O14 O16 O20 O22 O26 O28 O30 O32 O34 O36 O38 O40 O42 O46 O50">
    <cfRule type="cellIs" dxfId="11" priority="20" operator="between">
      <formula>0.25</formula>
      <formula>1</formula>
    </cfRule>
    <cfRule type="cellIs" dxfId="10" priority="21" operator="between">
      <formula>0.11</formula>
      <formula>0.24</formula>
    </cfRule>
    <cfRule type="cellIs" dxfId="9" priority="22" operator="between">
      <formula>0</formula>
      <formula>0.09</formula>
    </cfRule>
  </conditionalFormatting>
  <conditionalFormatting sqref="R6 R8 R10 R12 R14 R16 R20 R22 R24 R28 R30 R32 R34 R36 R38 R40 R42 R44 R48:R50">
    <cfRule type="cellIs" dxfId="8" priority="8" operator="between">
      <formula>0.9</formula>
      <formula>1</formula>
    </cfRule>
    <cfRule type="cellIs" dxfId="7" priority="9" operator="between">
      <formula>0.8</formula>
      <formula>0.89</formula>
    </cfRule>
    <cfRule type="cellIs" dxfId="6" priority="10" operator="between">
      <formula>0</formula>
      <formula>0.79</formula>
    </cfRule>
  </conditionalFormatting>
  <conditionalFormatting sqref="T6 T8 T10 T12 T14 T16 T20 T22 T24 T28 T30 T32 T34 T36 T38 T40 T42 T44 T48:T50">
    <cfRule type="cellIs" dxfId="5" priority="11" operator="between">
      <formula>0</formula>
      <formula>0</formula>
    </cfRule>
    <cfRule type="cellIs" dxfId="4" priority="12" operator="between">
      <formula>0.01</formula>
      <formula>0.1</formula>
    </cfRule>
    <cfRule type="cellIs" dxfId="3" priority="13" operator="between">
      <formula>0.11</formula>
      <formula>1</formula>
    </cfRule>
  </conditionalFormatting>
  <conditionalFormatting sqref="V6:V51">
    <cfRule type="cellIs" dxfId="2" priority="14" operator="equal">
      <formula>0%</formula>
    </cfRule>
    <cfRule type="cellIs" dxfId="1" priority="15" operator="between">
      <formula>1%</formula>
      <formula>10%</formula>
    </cfRule>
    <cfRule type="cellIs" dxfId="0" priority="16" operator="between">
      <formula>11%</formula>
      <formula>100%</formula>
    </cfRule>
  </conditionalFormatting>
  <printOptions horizontalCentered="1"/>
  <pageMargins left="0.51180555555555596" right="0.51180555555555596" top="0.74791666666666701" bottom="0.74791666666666701" header="0.511811023622047" footer="0.511811023622047"/>
  <pageSetup paperSize="8" scale="7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2</cp:revision>
  <dcterms:created xsi:type="dcterms:W3CDTF">2006-09-16T00:00:00Z</dcterms:created>
  <dcterms:modified xsi:type="dcterms:W3CDTF">2023-07-30T18:40:19Z</dcterms:modified>
  <dc:language>ru-RU</dc:language>
</cp:coreProperties>
</file>